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heckCompatibility="1" defaultThemeVersion="124226"/>
  <mc:AlternateContent xmlns:mc="http://schemas.openxmlformats.org/markup-compatibility/2006">
    <mc:Choice Requires="x15">
      <x15ac:absPath xmlns:x15ac="http://schemas.microsoft.com/office/spreadsheetml/2010/11/ac" url="C:\Users\avares\OneDrive - International Organization for Migration - IOM\Documents\VARRRE 8\"/>
    </mc:Choice>
  </mc:AlternateContent>
  <xr:revisionPtr revIDLastSave="0" documentId="8_{F9A011DF-3B81-4F56-B836-9FC321551CFE}" xr6:coauthVersionLast="47" xr6:coauthVersionMax="47" xr10:uidLastSave="{00000000-0000-0000-0000-000000000000}"/>
  <bookViews>
    <workbookView xWindow="705" yWindow="990" windowWidth="19185" windowHeight="10200" tabRatio="757" xr2:uid="{00000000-000D-0000-FFFF-FFFF00000000}"/>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Ühik">'Nähtamatu leht'!$A$6:$A$9</definedName>
    <definedName name="Valdkond">'Nähtamatu leht'!$A$1:$A$3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2" i="11" l="1"/>
  <c r="E66" i="11"/>
  <c r="G66" i="11" s="1"/>
  <c r="G63" i="11"/>
  <c r="G64" i="11"/>
  <c r="G65" i="11"/>
  <c r="G67" i="11"/>
  <c r="G69" i="11"/>
  <c r="G70" i="11"/>
  <c r="G71" i="11"/>
  <c r="G42" i="11" l="1"/>
  <c r="G43" i="11"/>
  <c r="G44" i="11"/>
  <c r="G45" i="11"/>
  <c r="G47" i="11"/>
  <c r="G48" i="11"/>
  <c r="G50" i="11"/>
  <c r="G51" i="11"/>
  <c r="G37" i="11"/>
  <c r="G38" i="11"/>
  <c r="G40" i="11"/>
  <c r="G39" i="11"/>
  <c r="G41" i="11" l="1"/>
  <c r="G46" i="11"/>
  <c r="G49" i="11"/>
  <c r="A6" i="1"/>
  <c r="A5" i="1"/>
  <c r="A4" i="1"/>
  <c r="G22" i="15"/>
  <c r="G22" i="18"/>
  <c r="G48" i="13"/>
  <c r="G29" i="13"/>
  <c r="G22" i="10"/>
  <c r="G40" i="10"/>
  <c r="D25" i="1" l="1"/>
  <c r="D24" i="1"/>
  <c r="J17" i="6"/>
  <c r="K28" i="6" s="1"/>
  <c r="E22" i="1" l="1"/>
  <c r="E24" i="1"/>
  <c r="I32" i="6" l="1"/>
  <c r="E32" i="6"/>
  <c r="C28" i="6"/>
  <c r="C29" i="6"/>
  <c r="C30" i="6"/>
  <c r="C31" i="6"/>
  <c r="C27" i="6"/>
  <c r="J18" i="6"/>
  <c r="C32" i="6" l="1"/>
  <c r="C24" i="11" l="1"/>
  <c r="C24" i="1" s="1"/>
  <c r="G73" i="11" l="1"/>
  <c r="G40" i="20"/>
  <c r="F27" i="1" s="1"/>
  <c r="G22" i="20"/>
  <c r="G41" i="20" l="1"/>
  <c r="D27" i="1"/>
  <c r="E27" i="1"/>
  <c r="G40" i="18" l="1"/>
  <c r="F24" i="1" s="1"/>
  <c r="G24" i="1" l="1"/>
  <c r="G41" i="18"/>
  <c r="G12" i="1"/>
  <c r="G13" i="1"/>
  <c r="G14" i="1"/>
  <c r="G15" i="1"/>
  <c r="G11" i="1"/>
  <c r="G36" i="11"/>
  <c r="G35" i="11" s="1"/>
  <c r="G16" i="1" l="1"/>
  <c r="G74" i="11" l="1"/>
  <c r="G72" i="11" s="1"/>
  <c r="C27" i="11" l="1"/>
  <c r="C27" i="1" s="1"/>
  <c r="G27" i="1" s="1"/>
  <c r="K31" i="6"/>
  <c r="K30" i="6"/>
  <c r="K29" i="6"/>
  <c r="K27" i="6"/>
  <c r="J20" i="6"/>
  <c r="J19" i="6"/>
  <c r="J16" i="6"/>
  <c r="K32" i="6" l="1"/>
  <c r="J21" i="6"/>
  <c r="D18" i="11"/>
  <c r="G32" i="6" l="1"/>
  <c r="G55" i="11"/>
  <c r="G56" i="11"/>
  <c r="G57" i="11"/>
  <c r="G58" i="11"/>
  <c r="G59" i="11"/>
  <c r="G60" i="11"/>
  <c r="G61" i="11"/>
  <c r="G54" i="11"/>
  <c r="G52" i="11" l="1"/>
  <c r="C25" i="11"/>
  <c r="C25" i="1" s="1"/>
  <c r="C23" i="11"/>
  <c r="C23" i="1" s="1"/>
  <c r="G40" i="15"/>
  <c r="F25" i="1" s="1"/>
  <c r="E25" i="1"/>
  <c r="F22" i="1"/>
  <c r="G41" i="12"/>
  <c r="F26" i="1" s="1"/>
  <c r="G23" i="12"/>
  <c r="E23" i="1"/>
  <c r="E26" i="1" l="1"/>
  <c r="E28" i="1" s="1"/>
  <c r="D26" i="1"/>
  <c r="C26" i="11"/>
  <c r="C26" i="1" s="1"/>
  <c r="C22" i="11"/>
  <c r="C22" i="1" s="1"/>
  <c r="G75" i="11"/>
  <c r="D22" i="1"/>
  <c r="G41" i="15"/>
  <c r="G42" i="12"/>
  <c r="G76" i="11" l="1"/>
  <c r="C29" i="11" s="1"/>
  <c r="C29" i="1" s="1"/>
  <c r="G29" i="1" s="1"/>
  <c r="C28" i="1"/>
  <c r="G22" i="1"/>
  <c r="G26" i="1"/>
  <c r="C28" i="11"/>
  <c r="G25" i="1"/>
  <c r="F23" i="1"/>
  <c r="D25" i="11" l="1"/>
  <c r="C30" i="1"/>
  <c r="G77" i="11"/>
  <c r="F28" i="1"/>
  <c r="F30" i="1" s="1"/>
  <c r="D23" i="1"/>
  <c r="D24" i="11"/>
  <c r="D22" i="11"/>
  <c r="D26" i="11"/>
  <c r="D27" i="11"/>
  <c r="D23" i="11"/>
  <c r="G41" i="10"/>
  <c r="F11" i="1" l="1"/>
  <c r="F12" i="1"/>
  <c r="G23" i="1"/>
  <c r="D28" i="1"/>
  <c r="G28" i="1" s="1"/>
  <c r="C30" i="11"/>
  <c r="J29" i="6"/>
  <c r="J30" i="6"/>
  <c r="J31" i="6"/>
  <c r="E30" i="1"/>
  <c r="C13" i="11" l="1"/>
  <c r="C16" i="6" s="1"/>
  <c r="E12" i="1"/>
  <c r="D12" i="1" s="1"/>
  <c r="J28" i="6" s="1"/>
  <c r="E11" i="1"/>
  <c r="D11" i="1" s="1"/>
  <c r="J27" i="6" s="1"/>
  <c r="C14" i="11"/>
  <c r="C17" i="11"/>
  <c r="C16" i="11"/>
  <c r="C15" i="11"/>
  <c r="D13" i="1"/>
  <c r="D14" i="1"/>
  <c r="D15" i="1"/>
  <c r="F16" i="1"/>
  <c r="J32" i="6" l="1"/>
  <c r="C18" i="6"/>
  <c r="C13" i="1"/>
  <c r="C14" i="1"/>
  <c r="C19" i="6"/>
  <c r="C15" i="1"/>
  <c r="C20" i="6"/>
  <c r="C17" i="6"/>
  <c r="C12" i="1"/>
  <c r="C11" i="1"/>
  <c r="D16" i="1"/>
  <c r="E16" i="1"/>
  <c r="D30" i="1"/>
  <c r="C18" i="11"/>
  <c r="C21" i="6" l="1"/>
  <c r="C16" i="1"/>
  <c r="G30" i="1"/>
  <c r="G21" i="6" l="1"/>
  <c r="E21" i="6"/>
  <c r="I21" i="6" l="1"/>
  <c r="G49" i="13"/>
</calcChain>
</file>

<file path=xl/sharedStrings.xml><?xml version="1.0" encoding="utf-8"?>
<sst xmlns="http://schemas.openxmlformats.org/spreadsheetml/2006/main" count="380" uniqueCount="219">
  <si>
    <t>Lisa 3</t>
  </si>
  <si>
    <t>VARJUPAIGA-, RÄNDE- JA INTEGRATSIOONIFOND</t>
  </si>
  <si>
    <t>Toetuse taotleja:</t>
  </si>
  <si>
    <t>Rahvusvaheline Migratsiooniorganisatsioon (IOM), Eesti esindus</t>
  </si>
  <si>
    <t>Projekti pealkiri:</t>
  </si>
  <si>
    <t>Vabatahtlik toetatud tagasipöördumine ja reintegratsioon Eestis</t>
  </si>
  <si>
    <t>Projekti periood:</t>
  </si>
  <si>
    <t>01.01.2021-30.06.2023</t>
  </si>
  <si>
    <t>Projekti valdkond:</t>
  </si>
  <si>
    <t>Tagasisaatmine</t>
  </si>
  <si>
    <t>Tabel 1. Projekti tulud allikate lõikes (EUR)</t>
  </si>
  <si>
    <t>Rahastamisallikas</t>
  </si>
  <si>
    <t>Summa</t>
  </si>
  <si>
    <t>Osakaal %</t>
  </si>
  <si>
    <t>AMIF</t>
  </si>
  <si>
    <t>Riiklik kaasfinantseering</t>
  </si>
  <si>
    <t>Toetuse saaja omafinanantseering</t>
  </si>
  <si>
    <t>Partnerite poolne kaasfinantseering</t>
  </si>
  <si>
    <t>Projekti käigus saadud muud sissetulekud</t>
  </si>
  <si>
    <t>PROJEKTI MAKSUMUS KOKKU</t>
  </si>
  <si>
    <t>Tabel 2. Projekti kululiikide koondtabel (EUR)</t>
  </si>
  <si>
    <t>KOOND</t>
  </si>
  <si>
    <t>KOKKU</t>
  </si>
  <si>
    <t>% kogukuludest</t>
  </si>
  <si>
    <t>Tööjõukulud</t>
  </si>
  <si>
    <t>Sõidu- ja lähetuskulud</t>
  </si>
  <si>
    <t>Seadmed, kinnisvara</t>
  </si>
  <si>
    <t xml:space="preserve">EL avalikustamise kulud </t>
  </si>
  <si>
    <r>
      <t>Sihtrühmadega seotud kulud</t>
    </r>
    <r>
      <rPr>
        <strike/>
        <sz val="12"/>
        <rFont val="Times New Roman"/>
        <family val="1"/>
        <charset val="186"/>
      </rPr>
      <t xml:space="preserve"> </t>
    </r>
  </si>
  <si>
    <t>Muud otsesed kulud</t>
  </si>
  <si>
    <t>Otsesed kulud kokku</t>
  </si>
  <si>
    <t>Kaudsed kulud</t>
  </si>
  <si>
    <t>Projekti kulud kokku</t>
  </si>
  <si>
    <t>Tabel 3. Projekti detailne eelarve (EUR)</t>
  </si>
  <si>
    <t>nr</t>
  </si>
  <si>
    <t>Kululiik</t>
  </si>
  <si>
    <t>Kulu detailne kirjeldus</t>
  </si>
  <si>
    <t>Ühik</t>
  </si>
  <si>
    <t>Kogus</t>
  </si>
  <si>
    <t>Ühiku hind</t>
  </si>
  <si>
    <t>PROJEKTI OTSESED KULUD</t>
  </si>
  <si>
    <t>1.</t>
  </si>
  <si>
    <t>1.1</t>
  </si>
  <si>
    <t>Projektijuht</t>
  </si>
  <si>
    <t>Eelduslikult 80% tööaeg, projekti juhtimine, aruandlus jms. tööülesanded on lisatud taotlusele. Kulu sisaldab endas töötasu (vastavalt ÜRO palgaskaalale) ning kulusid töötasudeks, nt panus ÜRO pensionifondi (United Nations Joint Staff Pension Fund - UNJSPF - 15.8%),  kompensatsiooniplaani (0.47%), lapsetoetus ja IOMi ravikindlustus (MSP premium floor) MSPga ühinemise kulu, puhkusetasu, 6% Terminal emolument</t>
  </si>
  <si>
    <t>kuu</t>
  </si>
  <si>
    <t>1.2</t>
  </si>
  <si>
    <t>Projekti Assistent</t>
  </si>
  <si>
    <t>Eelduslikult täistööaeg, projektijuhi assisteerimine igapäevastes projektiga rakendamisega seonduvates tegevustes. Tööülesannete kirjeldus on lisatud taotlusele. Kulu sisaldab endas töötasu  (vastavalt ÜRO palgaskaalale) ning kulusid töötasudeks nt panus ÜRO pensionifondi (United Nations Joint Staff Pension Fund - UNJSPF - 15.8%), kompensatsiooniplaani (0.47%), lapsetoetus ja IOMi ravikindlustus (MSP premium floor) MSPga ühinemise kulu, puhkusetasu, 6% Terminal emolument</t>
  </si>
  <si>
    <t>tk</t>
  </si>
  <si>
    <t>1.3</t>
  </si>
  <si>
    <t>Praktikant</t>
  </si>
  <si>
    <t>Eelduslikult täistööaeg, kulu sisaldab praktikatasu ning CP (tööõnnetuskindlustus)</t>
  </si>
  <si>
    <t>1.4</t>
  </si>
  <si>
    <t>Projekti admin/finants assistant</t>
  </si>
  <si>
    <t>Eelduslikult 70% tööaega, projektijuhi assisteerimine projekti raamatupidamisalastes küsimustes. Kulu sisaldab endas töötasu  (vastavalt ÜRO palgaskaalale) ning kulusid töötasudeks nt panus ÜRO pensionifondi (United Nations Joint Staff Pension Fund - UNJSPF - 15.8%), kompensatsiooniplaani (0.47%), lapsetoetus ja IOMi ravikindlustus (MSP premium floor) MSPga ühinemise kulu, puhkusetasu, 6% Terminal emolument</t>
  </si>
  <si>
    <t>1.5</t>
  </si>
  <si>
    <t>Projekti raamatupidamistugi</t>
  </si>
  <si>
    <t>Eelduslikult 3-5% tööaeg, projekti raamatupidamine ning finantsasjade kontrolli tagamine, sh igakuised palgalehe arvestused, maksete sooritused ning kuu sulgemised. Kulu sisaldab endas töötasu  (vastavalt ÜRO palgaskaalale)   ja organisatsiooni kulusid töötasudeks Soomes</t>
  </si>
  <si>
    <t>2.</t>
  </si>
  <si>
    <t>3.</t>
  </si>
  <si>
    <t>4.</t>
  </si>
  <si>
    <t>EL avalikustamise tegevused</t>
  </si>
  <si>
    <t>Sihtrühmaga seotud tegevused</t>
  </si>
  <si>
    <t xml:space="preserve">Alaeesmärk 1: KRKd on teadlikud päritoluriiki tagasipöördumise võimalustest. </t>
  </si>
  <si>
    <t>2.1</t>
  </si>
  <si>
    <t>infomaterjalide koostamine</t>
  </si>
  <si>
    <t>Kulu sisaldab infomaterjalide tõlke, kujundamise ja trükkimise kulu. Tõlkimine eesti-inglise-eesti, vene ja vajadusel teised trendipõhised keeled. Hinnanguliselt trükitakse 250 infomaterjali ning tegeletakse kodulehe kaasajastamisega</t>
  </si>
  <si>
    <t>2.2</t>
  </si>
  <si>
    <t>Projekti meeskonna liikmete lähetuskulu</t>
  </si>
  <si>
    <t>Siseriiklik transport - buss, rong, sõiduauto (sh parkimistasu lennujaamas), takso (erandkorras kui muud transpordivahendid ei võimalda - nt varahommikused lennud). Seotud projekti otsese ja kaudse sihtrühma nõustamise/informeerimisega ja tagasipöördumise toetamisega. Täpsem kulu vajadus selgub projekti rakendamise käigus. arvestuse aluseks Tallinn-Vao/Vägeva-Tallinn; Tallinn-Tartu-Tallinn; Tallinn-Linnaaru-Tallinn</t>
  </si>
  <si>
    <t>2.3</t>
  </si>
  <si>
    <t>Tõlketeenused</t>
  </si>
  <si>
    <t>Suuline tõlge nõustamiste ajal ja/või kirjalik tõlge, et tagada efektiivne kommunikatsioon tagasipöördujatega protsessi vältel Eestis</t>
  </si>
  <si>
    <t>2.4</t>
  </si>
  <si>
    <t>Reisidokumendi taotlusega seotud kulud</t>
  </si>
  <si>
    <t>Reisidokumendi taotlemisega seonduv kulu, sh saatkondade riigilõivud, kulleriteenus, notari ja vandetõlgi teenused, dokumentide väljavõtted, apostillimised/legaliseerimised jms, mis nõutakse saatkondade poolt. Arvestuslikult 20 dokumendi taotlus</t>
  </si>
  <si>
    <t>2.5</t>
  </si>
  <si>
    <t>Reisieelsed kulud</t>
  </si>
  <si>
    <t xml:space="preserve">Kulu sisaldab endas tagasipöörduja siseriiklikku transpordikulu (maakonnaliinid + linnaliinid); majutus, toitlustus, hügieenitarbed; hooajalised riided (taaskasutusest), pagas/kott jms. Tegemist ei ole lõpliku nimekirjaga, tugi tagatakse vastavalt tagasipöörduja põhjendatud vajadustele </t>
  </si>
  <si>
    <t xml:space="preserve">Alaeesmärk 2: KRKdel on võimalik pöörduda tagasi oma päritoluriiki humaanselt ja korrapäraselt. </t>
  </si>
  <si>
    <t>2.6</t>
  </si>
  <si>
    <t>Reisieelsed tervisega seonduvad kulud</t>
  </si>
  <si>
    <t>Valdavalt COVID19 pandeemiaga seotud kulud (testid, sertifikaadid jms ajas kaasuvad nõuded), reisieelne tervisekontroll, isikukaitsevahendid, sh  projektimeeskonnale sihtrühmaga seotud tegevuste elluviimiseks. Ravimid, sh retsept ja käsimüük. Tegemist ei ole lõpliku nimekirjaga, tugi tagatakse vastavalt tagasipöörduja põhjendatud vajadustele ning pandeemiast tulenevatele nõuetele.  Eelduslikult on tuge vajalik 50% tagasipöördujatest</t>
  </si>
  <si>
    <t>2.7</t>
  </si>
  <si>
    <t>Transpordikulu seoses tagasipöördumisega</t>
  </si>
  <si>
    <t>Arvestuse aluseks näitlikud suunad: Eesti-Bangladesh; Eesti-Nigeeria; Eesti-Ukraina/Venemaa; Eesti-Georgia. Lõplikud sihtriigid täpsustuvad tuginedes toetuse saajate päritoluriikidele, lennuaegadele. Kulu sisaldab ka siseriiklikku transpordikulu päritoluriigis, eelkõige suuremate vahemaade ja turvalisuse kaalutlustel. Arvestuse aluseks on Covid19 eelne olukord, kus Eestist oli rohkem otselende</t>
  </si>
  <si>
    <t>2.8</t>
  </si>
  <si>
    <t>Lennujaama läbipääsu kaardid</t>
  </si>
  <si>
    <t>projekti meeskonna (tagasipöörduja saatja) läbipääsu tagamine Tallinna lennujaama reisijatetsooni, et tagada tugi lennukile sisenemiseni. Hinnanguliselt 5 kaarti</t>
  </si>
  <si>
    <t>2.9</t>
  </si>
  <si>
    <t>Sularahatoetus</t>
  </si>
  <si>
    <t>2.10</t>
  </si>
  <si>
    <t>Transiidiabi</t>
  </si>
  <si>
    <t>Transiidiabi teenus, sh vastuvõtt lennujaamas, ühenduslennule jõudmise tagamine, koostöö transiitriigi ametivõimudega), teenustasu vastavalt IOM transiitriigi kontori/teenusepakkuja tasudele. Vajadusel majutuse tagamine (nt ühenduslend järgmisel päeval). hinnanguliselt 90% tagasipöördujatest vajavad teenust</t>
  </si>
  <si>
    <t>2.11</t>
  </si>
  <si>
    <t>Eskordi reisikulu</t>
  </si>
  <si>
    <t>Erivajadusega isikutele saatja tagamine (meditsiiniline ja tava-eskort), hinnanguliselt kuni 4 eskordi võimaldamine. Kulu sisaldab lennupileteid. Kulu arvestatud näitlikult Eesti-Armeenia-Eesti näitel. Meditsiinilise eskordi puhul säilitab IOM võimaluse kaasata kolleege, kes on med.töötajad, teistest riikidest (nt Venemaa, Ukraina, Rumeenia)</t>
  </si>
  <si>
    <t>2.12</t>
  </si>
  <si>
    <t>Eskordi päevaraha</t>
  </si>
  <si>
    <t>Erivajadusega isiku saatja  päevaraha. Sõltuvalt sihtriigist on arvestuse aluseks 2*2.3 päevaraha. Aluseks võetud Vene Föderatsioonis kehtiv EK päevaraha</t>
  </si>
  <si>
    <t>2.13</t>
  </si>
  <si>
    <t>Eskordi tasu</t>
  </si>
  <si>
    <t>Sisaldab töötasu ja tööõnnetuskindlustus (CP), viisade vormistamisega kaasnevaid kulusid jms.</t>
  </si>
  <si>
    <t>Alaeesmärk 3: KRKd on toetatud reintegreerumisel pärast tagasipöördumist.</t>
  </si>
  <si>
    <t>2.14</t>
  </si>
  <si>
    <t>Vastuvõtt ja reintegratsiooni rakendamise toetamine päritoluriigis</t>
  </si>
  <si>
    <t>vajadusel vastuvõtt päritoluriiki saabumisel, peamine fookus reintegratsiooniplaani rakendamisel - tagasipöörduja nõustamine, vajalike dokumentide vormistamisel abistamine, esitatud dokumentide kontroll, vastavate maksete jms korraldamine ning plaani rakendamise jälgimine. Teenustasu IOM esindusele päritoluriigis või rakendavale partnerile. Hinnanguliselt 36.5% tagasipöördujatest</t>
  </si>
  <si>
    <t>2.15</t>
  </si>
  <si>
    <t>Reintegratsiooni tugi</t>
  </si>
  <si>
    <t>Mitterahaline tugi, mida taotlejatel on võimalik taotleda rakendamiseks päritoluriigis. Reintegratsiooni rakendamise võimekus ja väljavaade hinnatakse Eestis nõustamiste jooksul. Täiskasvanute puhul valdavalt seos otsese sissetulekuga ja/või haridusega, sh kursused. Johtuvalt on töökohatoetus, sh väike-äri rajamine jne toeks kuni 1700 EUR. Kui isik otsustab teha kursused ning kasutada ka tuge, siis võib olla põhjendatud olukordades lisada täiendavaid vahendeid kuni 500 EUR ulatuses. Lastele varieerub tagatava toe ulatus kuni 250 EUR sõltuvalt lapse vanusest ning vajadustest esmavajaduste katteks ning hariduse, sh huvihariduse võimaldamiseks. Hinnanguliselt 36.5% tagasipöördujatest</t>
  </si>
  <si>
    <t>2.16</t>
  </si>
  <si>
    <t>eritugi erivajadusega isikutele</t>
  </si>
  <si>
    <t>Mitterahaline tugi, mis on suunatud eelkõige isikutele, kelle tervislik seisund vajab järelravi pärast tagasipöördumist.Samuti võimaldab katta COVID19 tulenevalt riiki sisenemisega kaasnevaid kulusid (nt kohustuslik karantiin, testid, tervisekontrollid ning tõendid jms)  Erandlikel juhtudel toetatakse eluaseme kulusid (max 3 kuud), kui isikutel puudub päritoluriigis elukoht (hävinud; ümberasumine riigisiseselt). Hinnanguliselt 10% tagasipöördujatest</t>
  </si>
  <si>
    <t>6.</t>
  </si>
  <si>
    <t>PROJEKTI OTSESED KULUD KOKKU</t>
  </si>
  <si>
    <t>PROJEKTI KAUDSED KULUD</t>
  </si>
  <si>
    <t>PROJEKTI KULUD KOKKU</t>
  </si>
  <si>
    <t>Maksetaotluse vorm</t>
  </si>
  <si>
    <t>Toetuse saaja:</t>
  </si>
  <si>
    <r>
      <t>Projekti tunnus</t>
    </r>
    <r>
      <rPr>
        <sz val="12"/>
        <color theme="1"/>
        <rFont val="Times New Roman"/>
        <family val="1"/>
        <charset val="186"/>
      </rPr>
      <t>:</t>
    </r>
  </si>
  <si>
    <t>Tabel 1. Projekti kavandatud maksed</t>
  </si>
  <si>
    <t>Maksed</t>
  </si>
  <si>
    <t>Toetusleping (punkt)</t>
  </si>
  <si>
    <t>I</t>
  </si>
  <si>
    <t>II</t>
  </si>
  <si>
    <t>III</t>
  </si>
  <si>
    <t>xxxx</t>
  </si>
  <si>
    <t>yyyy</t>
  </si>
  <si>
    <t>zzzz</t>
  </si>
  <si>
    <t>Tabel 2. Projekti jooksul laekunud maksed ja lõppmakse</t>
  </si>
  <si>
    <t>IV</t>
  </si>
  <si>
    <t>Laekumise kuupäev pp/kk/aaaa</t>
  </si>
  <si>
    <t>Maksetaotlus</t>
  </si>
  <si>
    <t>Toetuslepingu punkti xxxx kohaselt taotlen AMIF-i vahemakse ... euro eraldamist lepingu punktis ... nimetatud kontole.</t>
  </si>
  <si>
    <t>Koostaja</t>
  </si>
  <si>
    <t>___________________________________________</t>
  </si>
  <si>
    <t>(nimi, allkiri)</t>
  </si>
  <si>
    <t>Toetuse saaja volitatud esindaja</t>
  </si>
  <si>
    <t>Kuluaruande vorm</t>
  </si>
  <si>
    <t>Tabel 1. Projekti maksumus ja kulud allikate lõikes (EUR)</t>
  </si>
  <si>
    <t>Projekti kavandatud kulud</t>
  </si>
  <si>
    <t>Tegelikud kulud kokku</t>
  </si>
  <si>
    <t>Aruandlusperioodi pp/kk/aaaa - pp/kk/aaaa kulud</t>
  </si>
  <si>
    <t>Tabel 2. Kuluaruande koond (EUR)</t>
  </si>
  <si>
    <t>Rea nr</t>
  </si>
  <si>
    <t>Kavandatud eelarve</t>
  </si>
  <si>
    <t xml:space="preserve">Tegelikud kulud </t>
  </si>
  <si>
    <t>Eelarve täitmise %</t>
  </si>
  <si>
    <t>Kokku</t>
  </si>
  <si>
    <t>EL avalikustamise kulud</t>
  </si>
  <si>
    <t>5.</t>
  </si>
  <si>
    <t>Sihtrühmaga seotud kulud</t>
  </si>
  <si>
    <t xml:space="preserve">OTSESED KULUD </t>
  </si>
  <si>
    <t>KAUDSED KULUD</t>
  </si>
  <si>
    <t xml:space="preserve">Tabel 3.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</si>
  <si>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</si>
  <si>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</si>
  <si>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</si>
  <si>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</si>
  <si>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</si>
  <si>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</si>
  <si>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mittekohustuslase staatus on võrreldes toetuse taotluses tooduga muutunud</t>
  </si>
  <si>
    <t>1. Tööjõukulud</t>
  </si>
  <si>
    <t>* Aruandlusperioodi kuluaruande ülesehitus peab vastama eelarvele, st isikute kaupa eraldi välja tuua kuluread (eristada bruto töötasu, töötasult kinnipeetud maksud)</t>
  </si>
  <si>
    <r>
      <t xml:space="preserve">Projekti tegelikud kulud </t>
    </r>
    <r>
      <rPr>
        <i/>
        <sz val="12"/>
        <color theme="1"/>
        <rFont val="Times New Roman"/>
        <family val="1"/>
        <charset val="186"/>
      </rPr>
      <t>(tabelisse lisada ridasid vastavalt kuludokumentide arvule)</t>
    </r>
  </si>
  <si>
    <t>Kuludokumendi väljastaja</t>
  </si>
  <si>
    <t>Kuludokumendi nimetus</t>
  </si>
  <si>
    <t>Kuludokumendi number</t>
  </si>
  <si>
    <t>Kuludokumendi kuupäev</t>
  </si>
  <si>
    <t>Kulu lühikirjeldus</t>
  </si>
  <si>
    <t>Näide:</t>
  </si>
  <si>
    <t>1. Projektijuhi töötasu</t>
  </si>
  <si>
    <t>1.1.</t>
  </si>
  <si>
    <t>MTÜ A&amp;O</t>
  </si>
  <si>
    <t>Palgateatis veebruar 2016</t>
  </si>
  <si>
    <t>-</t>
  </si>
  <si>
    <t>bruto töötasu</t>
  </si>
  <si>
    <t>1.2.</t>
  </si>
  <si>
    <t>Siseministeerium</t>
  </si>
  <si>
    <t>sotsiaalmaks ja tööandja töötuskindlustusmakse</t>
  </si>
  <si>
    <t>2. Raamatupidaja töötasu</t>
  </si>
  <si>
    <t>2.1.</t>
  </si>
  <si>
    <t>2.2.</t>
  </si>
  <si>
    <t>Aruandlusperioodi pp/kk/aaaa-pp/kk/aaaa kulud kokku</t>
  </si>
  <si>
    <t xml:space="preserve">Tööjõukulud kokku </t>
  </si>
  <si>
    <t>2. Sõidu- ja lähetuskulud</t>
  </si>
  <si>
    <t>* Aruandlusperioodi kuluaruande ülesehitus peab vastama eelarvele</t>
  </si>
  <si>
    <t>1. Projektimeeskonna sõidukulud</t>
  </si>
  <si>
    <t>Reisibüroo AS</t>
  </si>
  <si>
    <t>Arve</t>
  </si>
  <si>
    <t>5</t>
  </si>
  <si>
    <t xml:space="preserve">Projektijuhi lähetus Soome 25.03.2018. Laevapiletid Tallinn-Helsingi-Tallinn. </t>
  </si>
  <si>
    <t>Lähetuskulud kokku</t>
  </si>
  <si>
    <t>3. Seadmed/kinnisvara</t>
  </si>
  <si>
    <t>Seadmete/kinnisvaraga seotud kulud kokku</t>
  </si>
  <si>
    <t>4. EL avalikustamise kulud</t>
  </si>
  <si>
    <t>EL avalikustamise kulud kokku</t>
  </si>
  <si>
    <t>5. Sihtrühmaga seotud kulud</t>
  </si>
  <si>
    <t>1. Materjalide tõlkimine ja trükkimine</t>
  </si>
  <si>
    <t>Trükikoda OÜ</t>
  </si>
  <si>
    <t>A4568</t>
  </si>
  <si>
    <t>20.02.16 toimunud ametnike koolituse käsiraamatu trükk 20 eksemplari</t>
  </si>
  <si>
    <t>2. Sihrühma sõidu- ja majutuskulud</t>
  </si>
  <si>
    <t>B&amp;B</t>
  </si>
  <si>
    <t>1-2016</t>
  </si>
  <si>
    <t>20.02.16 toimunud ametnike koolitusel osalejate majutus 19.02.2016 (18 isikut)</t>
  </si>
  <si>
    <t>Sihtühmaga seotud kulud</t>
  </si>
  <si>
    <t>6. Muud otsesed kulud</t>
  </si>
  <si>
    <t>Muud otsesed kulud kokku</t>
  </si>
  <si>
    <t>Varjupaik</t>
  </si>
  <si>
    <t>Integratsioon</t>
  </si>
  <si>
    <t>Tagasipöördumine</t>
  </si>
  <si>
    <t>tund</t>
  </si>
  <si>
    <t>päev</t>
  </si>
  <si>
    <t>Jah</t>
  </si>
  <si>
    <t>Ei</t>
  </si>
  <si>
    <t>Ei kohaldu</t>
  </si>
  <si>
    <t>Sularahatoetus, mis tagatakse isikutele valdavalt Tallinna lennujaamas, et neil oleks võimalik jõuda päritoluriigis viimasesse sihtpunkti ning vajadusel katta ka elementaarsemad esmavajadused pärast saabumist. Hinnanguliselt jääb sularahatugi 100 EUR, kuid sõltuvalt vajadustele säilib erandi võimalus, mis vastab tagasipöörduja individuaalsele olukorrale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</si>
</sst>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67">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Protection="1">
      <protection locked="0" hidden="1"/>
    </xf>
    <xf numFmtId="0" fontId="3" fillId="0" borderId="1"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Alignment="1" applyProtection="1">
      <alignment horizontal="center"/>
      <protection hidden="1"/>
    </xf>
    <xf numFmtId="0" fontId="9" fillId="0" borderId="0" xfId="1" applyFont="1" applyProtection="1">
      <protection hidden="1"/>
    </xf>
    <xf numFmtId="0" fontId="3" fillId="2" borderId="2" xfId="0" applyFont="1" applyFill="1" applyBorder="1" applyProtection="1">
      <protection hidden="1"/>
    </xf>
    <xf numFmtId="0" fontId="0" fillId="2" borderId="3" xfId="0" applyFill="1" applyBorder="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4" fontId="3" fillId="0" borderId="0" xfId="0" applyNumberFormat="1" applyFont="1"/>
    <xf numFmtId="0" fontId="9" fillId="0" borderId="0" xfId="0" applyFont="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2" fillId="0" borderId="0" xfId="0" applyFont="1" applyAlignment="1" applyProtection="1">
      <alignment horizontal="right"/>
      <protection locked="0"/>
    </xf>
    <xf numFmtId="0" fontId="2" fillId="0" borderId="1" xfId="0" applyFont="1" applyBorder="1" applyAlignment="1" applyProtection="1">
      <alignment wrapText="1"/>
      <protection locked="0" hidden="1"/>
    </xf>
    <xf numFmtId="0" fontId="3" fillId="2" borderId="1" xfId="0" quotePrefix="1" applyFont="1" applyFill="1" applyBorder="1" applyProtection="1">
      <protection hidden="1"/>
    </xf>
    <xf numFmtId="2" fontId="2" fillId="0" borderId="1" xfId="0" applyNumberFormat="1" applyFont="1" applyBorder="1" applyProtection="1">
      <protection locked="0" hidden="1"/>
    </xf>
    <xf numFmtId="4" fontId="2" fillId="0" borderId="0" xfId="0" applyNumberFormat="1" applyFont="1" applyProtection="1">
      <protection hidden="1"/>
    </xf>
    <xf numFmtId="49" fontId="3" fillId="0" borderId="1" xfId="0" applyNumberFormat="1" applyFont="1" applyBorder="1" applyProtection="1">
      <protection locked="0" hidden="1"/>
    </xf>
    <xf numFmtId="49" fontId="12" fillId="0" borderId="1" xfId="0" applyNumberFormat="1" applyFont="1" applyBorder="1" applyProtection="1">
      <protection locked="0" hidden="1"/>
    </xf>
    <xf numFmtId="2" fontId="2" fillId="0" borderId="0" xfId="0" applyNumberFormat="1" applyFont="1" applyProtection="1">
      <protection hidden="1"/>
    </xf>
    <xf numFmtId="0" fontId="3" fillId="0" borderId="2" xfId="0" applyFont="1" applyBorder="1" applyAlignment="1" applyProtection="1">
      <protection locked="0" hidden="1"/>
    </xf>
    <xf numFmtId="0" fontId="0" fillId="0" borderId="3" xfId="0" applyBorder="1" applyAlignment="1"/>
    <xf numFmtId="0" fontId="0" fillId="0" borderId="4" xfId="0" applyBorder="1" applyAlignment="1"/>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3" fillId="2" borderId="3" xfId="0" applyFont="1" applyFill="1" applyBorder="1" applyAlignment="1" applyProtection="1">
      <protection hidden="1"/>
    </xf>
    <xf numFmtId="0" fontId="3" fillId="2" borderId="4"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ill="1" applyBorder="1" applyAlignment="1" applyProtection="1">
      <protection hidden="1"/>
    </xf>
    <xf numFmtId="0" fontId="0" fillId="3" borderId="4" xfId="0" applyFill="1" applyBorder="1" applyAlignment="1" applyProtection="1">
      <protection hidden="1"/>
    </xf>
    <xf numFmtId="0" fontId="3" fillId="3" borderId="2" xfId="0" applyFont="1" applyFill="1" applyBorder="1" applyAlignment="1" applyProtection="1">
      <protection locked="0" hidden="1"/>
    </xf>
    <xf numFmtId="0" fontId="0" fillId="3" borderId="3" xfId="0" applyFill="1" applyBorder="1" applyAlignment="1" applyProtection="1">
      <protection locked="0" hidden="1"/>
    </xf>
    <xf numFmtId="0" fontId="0" fillId="3" borderId="4" xfId="0" applyFill="1" applyBorder="1" applyAlignment="1" applyProtection="1">
      <protection locked="0" hidden="1"/>
    </xf>
    <xf numFmtId="0" fontId="3" fillId="0" borderId="2" xfId="0" quotePrefix="1" applyFont="1" applyBorder="1" applyAlignment="1" applyProtection="1">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center" vertical="center" wrapText="1"/>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5">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6</xdr:row>
      <xdr:rowOff>42333</xdr:rowOff>
    </xdr:from>
    <xdr:to>
      <xdr:col>2</xdr:col>
      <xdr:colOff>1312830</xdr:colOff>
      <xdr:row>10</xdr:row>
      <xdr:rowOff>95849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6</xdr:row>
      <xdr:rowOff>76573</xdr:rowOff>
    </xdr:from>
    <xdr:to>
      <xdr:col>3</xdr:col>
      <xdr:colOff>631175</xdr:colOff>
      <xdr:row>10</xdr:row>
      <xdr:rowOff>96371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80"/>
  <sheetViews>
    <sheetView tabSelected="1" topLeftCell="A53" zoomScale="80" zoomScaleNormal="80" workbookViewId="0">
      <selection activeCell="C63" sqref="C63"/>
    </sheetView>
  </sheetViews>
  <sheetFormatPr defaultRowHeight="15.75" x14ac:dyDescent="0.25"/>
  <cols>
    <col min="1" max="1" width="27.140625" style="18" customWidth="1"/>
    <col min="2" max="2" width="32.140625" style="18" customWidth="1"/>
    <col min="3" max="3" width="37.85546875" style="18" customWidth="1"/>
    <col min="4" max="4" width="18" style="18" customWidth="1"/>
    <col min="5" max="5" width="12.28515625" style="18" bestFit="1" customWidth="1"/>
    <col min="6" max="6" width="21.28515625" style="18" customWidth="1"/>
    <col min="7" max="7" width="11.28515625" style="18" customWidth="1"/>
    <col min="8" max="8" width="25.7109375" style="18" customWidth="1"/>
    <col min="9" max="256" width="9.140625" style="18"/>
    <col min="257" max="257" width="32.140625" style="18" bestFit="1" customWidth="1"/>
    <col min="258" max="258" width="21.42578125" style="18" bestFit="1" customWidth="1"/>
    <col min="259" max="259" width="11.5703125" style="18" bestFit="1" customWidth="1"/>
    <col min="260" max="260" width="12.28515625" style="18" bestFit="1" customWidth="1"/>
    <col min="261" max="261" width="10.5703125" style="18" bestFit="1" customWidth="1"/>
    <col min="262" max="263" width="9.140625" style="18"/>
    <col min="264" max="264" width="15.85546875" style="18" customWidth="1"/>
    <col min="265" max="512" width="9.140625" style="18"/>
    <col min="513" max="513" width="32.140625" style="18" bestFit="1" customWidth="1"/>
    <col min="514" max="514" width="21.42578125" style="18" bestFit="1" customWidth="1"/>
    <col min="515" max="515" width="11.5703125" style="18" bestFit="1" customWidth="1"/>
    <col min="516" max="516" width="12.28515625" style="18" bestFit="1" customWidth="1"/>
    <col min="517" max="517" width="10.5703125" style="18" bestFit="1" customWidth="1"/>
    <col min="518" max="519" width="9.140625" style="18"/>
    <col min="520" max="520" width="15.85546875" style="18" customWidth="1"/>
    <col min="521" max="768" width="9.140625" style="18"/>
    <col min="769" max="769" width="32.140625" style="18" bestFit="1" customWidth="1"/>
    <col min="770" max="770" width="21.42578125" style="18" bestFit="1" customWidth="1"/>
    <col min="771" max="771" width="11.5703125" style="18" bestFit="1" customWidth="1"/>
    <col min="772" max="772" width="12.28515625" style="18" bestFit="1" customWidth="1"/>
    <col min="773" max="773" width="10.5703125" style="18" bestFit="1" customWidth="1"/>
    <col min="774" max="775" width="9.140625" style="18"/>
    <col min="776" max="776" width="15.85546875" style="18" customWidth="1"/>
    <col min="777" max="1024" width="9.140625" style="18"/>
    <col min="1025" max="1025" width="32.140625" style="18" bestFit="1" customWidth="1"/>
    <col min="1026" max="1026" width="21.42578125" style="18" bestFit="1" customWidth="1"/>
    <col min="1027" max="1027" width="11.5703125" style="18" bestFit="1" customWidth="1"/>
    <col min="1028" max="1028" width="12.28515625" style="18" bestFit="1" customWidth="1"/>
    <col min="1029" max="1029" width="10.5703125" style="18" bestFit="1" customWidth="1"/>
    <col min="1030" max="1031" width="9.140625" style="18"/>
    <col min="1032" max="1032" width="15.85546875" style="18" customWidth="1"/>
    <col min="1033" max="1280" width="9.140625" style="18"/>
    <col min="1281" max="1281" width="32.140625" style="18" bestFit="1" customWidth="1"/>
    <col min="1282" max="1282" width="21.42578125" style="18" bestFit="1" customWidth="1"/>
    <col min="1283" max="1283" width="11.5703125" style="18" bestFit="1" customWidth="1"/>
    <col min="1284" max="1284" width="12.28515625" style="18" bestFit="1" customWidth="1"/>
    <col min="1285" max="1285" width="10.5703125" style="18" bestFit="1" customWidth="1"/>
    <col min="1286" max="1287" width="9.140625" style="18"/>
    <col min="1288" max="1288" width="15.85546875" style="18" customWidth="1"/>
    <col min="1289" max="1536" width="9.140625" style="18"/>
    <col min="1537" max="1537" width="32.140625" style="18" bestFit="1" customWidth="1"/>
    <col min="1538" max="1538" width="21.42578125" style="18" bestFit="1" customWidth="1"/>
    <col min="1539" max="1539" width="11.5703125" style="18" bestFit="1" customWidth="1"/>
    <col min="1540" max="1540" width="12.28515625" style="18" bestFit="1" customWidth="1"/>
    <col min="1541" max="1541" width="10.5703125" style="18" bestFit="1" customWidth="1"/>
    <col min="1542" max="1543" width="9.140625" style="18"/>
    <col min="1544" max="1544" width="15.85546875" style="18" customWidth="1"/>
    <col min="1545" max="1792" width="9.140625" style="18"/>
    <col min="1793" max="1793" width="32.140625" style="18" bestFit="1" customWidth="1"/>
    <col min="1794" max="1794" width="21.42578125" style="18" bestFit="1" customWidth="1"/>
    <col min="1795" max="1795" width="11.5703125" style="18" bestFit="1" customWidth="1"/>
    <col min="1796" max="1796" width="12.28515625" style="18" bestFit="1" customWidth="1"/>
    <col min="1797" max="1797" width="10.5703125" style="18" bestFit="1" customWidth="1"/>
    <col min="1798" max="1799" width="9.140625" style="18"/>
    <col min="1800" max="1800" width="15.85546875" style="18" customWidth="1"/>
    <col min="1801" max="2048" width="9.140625" style="18"/>
    <col min="2049" max="2049" width="32.140625" style="18" bestFit="1" customWidth="1"/>
    <col min="2050" max="2050" width="21.42578125" style="18" bestFit="1" customWidth="1"/>
    <col min="2051" max="2051" width="11.5703125" style="18" bestFit="1" customWidth="1"/>
    <col min="2052" max="2052" width="12.28515625" style="18" bestFit="1" customWidth="1"/>
    <col min="2053" max="2053" width="10.5703125" style="18" bestFit="1" customWidth="1"/>
    <col min="2054" max="2055" width="9.140625" style="18"/>
    <col min="2056" max="2056" width="15.85546875" style="18" customWidth="1"/>
    <col min="2057" max="2304" width="9.140625" style="18"/>
    <col min="2305" max="2305" width="32.140625" style="18" bestFit="1" customWidth="1"/>
    <col min="2306" max="2306" width="21.42578125" style="18" bestFit="1" customWidth="1"/>
    <col min="2307" max="2307" width="11.5703125" style="18" bestFit="1" customWidth="1"/>
    <col min="2308" max="2308" width="12.28515625" style="18" bestFit="1" customWidth="1"/>
    <col min="2309" max="2309" width="10.5703125" style="18" bestFit="1" customWidth="1"/>
    <col min="2310" max="2311" width="9.140625" style="18"/>
    <col min="2312" max="2312" width="15.85546875" style="18" customWidth="1"/>
    <col min="2313" max="2560" width="9.140625" style="18"/>
    <col min="2561" max="2561" width="32.140625" style="18" bestFit="1" customWidth="1"/>
    <col min="2562" max="2562" width="21.42578125" style="18" bestFit="1" customWidth="1"/>
    <col min="2563" max="2563" width="11.5703125" style="18" bestFit="1" customWidth="1"/>
    <col min="2564" max="2564" width="12.28515625" style="18" bestFit="1" customWidth="1"/>
    <col min="2565" max="2565" width="10.5703125" style="18" bestFit="1" customWidth="1"/>
    <col min="2566" max="2567" width="9.140625" style="18"/>
    <col min="2568" max="2568" width="15.85546875" style="18" customWidth="1"/>
    <col min="2569" max="2816" width="9.140625" style="18"/>
    <col min="2817" max="2817" width="32.140625" style="18" bestFit="1" customWidth="1"/>
    <col min="2818" max="2818" width="21.42578125" style="18" bestFit="1" customWidth="1"/>
    <col min="2819" max="2819" width="11.5703125" style="18" bestFit="1" customWidth="1"/>
    <col min="2820" max="2820" width="12.28515625" style="18" bestFit="1" customWidth="1"/>
    <col min="2821" max="2821" width="10.5703125" style="18" bestFit="1" customWidth="1"/>
    <col min="2822" max="2823" width="9.140625" style="18"/>
    <col min="2824" max="2824" width="15.85546875" style="18" customWidth="1"/>
    <col min="2825" max="3072" width="9.140625" style="18"/>
    <col min="3073" max="3073" width="32.140625" style="18" bestFit="1" customWidth="1"/>
    <col min="3074" max="3074" width="21.42578125" style="18" bestFit="1" customWidth="1"/>
    <col min="3075" max="3075" width="11.5703125" style="18" bestFit="1" customWidth="1"/>
    <col min="3076" max="3076" width="12.28515625" style="18" bestFit="1" customWidth="1"/>
    <col min="3077" max="3077" width="10.5703125" style="18" bestFit="1" customWidth="1"/>
    <col min="3078" max="3079" width="9.140625" style="18"/>
    <col min="3080" max="3080" width="15.85546875" style="18" customWidth="1"/>
    <col min="3081" max="3328" width="9.140625" style="18"/>
    <col min="3329" max="3329" width="32.140625" style="18" bestFit="1" customWidth="1"/>
    <col min="3330" max="3330" width="21.42578125" style="18" bestFit="1" customWidth="1"/>
    <col min="3331" max="3331" width="11.5703125" style="18" bestFit="1" customWidth="1"/>
    <col min="3332" max="3332" width="12.28515625" style="18" bestFit="1" customWidth="1"/>
    <col min="3333" max="3333" width="10.5703125" style="18" bestFit="1" customWidth="1"/>
    <col min="3334" max="3335" width="9.140625" style="18"/>
    <col min="3336" max="3336" width="15.85546875" style="18" customWidth="1"/>
    <col min="3337" max="3584" width="9.140625" style="18"/>
    <col min="3585" max="3585" width="32.140625" style="18" bestFit="1" customWidth="1"/>
    <col min="3586" max="3586" width="21.42578125" style="18" bestFit="1" customWidth="1"/>
    <col min="3587" max="3587" width="11.5703125" style="18" bestFit="1" customWidth="1"/>
    <col min="3588" max="3588" width="12.28515625" style="18" bestFit="1" customWidth="1"/>
    <col min="3589" max="3589" width="10.5703125" style="18" bestFit="1" customWidth="1"/>
    <col min="3590" max="3591" width="9.140625" style="18"/>
    <col min="3592" max="3592" width="15.85546875" style="18" customWidth="1"/>
    <col min="3593" max="3840" width="9.140625" style="18"/>
    <col min="3841" max="3841" width="32.140625" style="18" bestFit="1" customWidth="1"/>
    <col min="3842" max="3842" width="21.42578125" style="18" bestFit="1" customWidth="1"/>
    <col min="3843" max="3843" width="11.5703125" style="18" bestFit="1" customWidth="1"/>
    <col min="3844" max="3844" width="12.28515625" style="18" bestFit="1" customWidth="1"/>
    <col min="3845" max="3845" width="10.5703125" style="18" bestFit="1" customWidth="1"/>
    <col min="3846" max="3847" width="9.140625" style="18"/>
    <col min="3848" max="3848" width="15.85546875" style="18" customWidth="1"/>
    <col min="3849" max="4096" width="9.140625" style="18"/>
    <col min="4097" max="4097" width="32.140625" style="18" bestFit="1" customWidth="1"/>
    <col min="4098" max="4098" width="21.42578125" style="18" bestFit="1" customWidth="1"/>
    <col min="4099" max="4099" width="11.5703125" style="18" bestFit="1" customWidth="1"/>
    <col min="4100" max="4100" width="12.28515625" style="18" bestFit="1" customWidth="1"/>
    <col min="4101" max="4101" width="10.5703125" style="18" bestFit="1" customWidth="1"/>
    <col min="4102" max="4103" width="9.140625" style="18"/>
    <col min="4104" max="4104" width="15.85546875" style="18" customWidth="1"/>
    <col min="4105" max="4352" width="9.140625" style="18"/>
    <col min="4353" max="4353" width="32.140625" style="18" bestFit="1" customWidth="1"/>
    <col min="4354" max="4354" width="21.42578125" style="18" bestFit="1" customWidth="1"/>
    <col min="4355" max="4355" width="11.5703125" style="18" bestFit="1" customWidth="1"/>
    <col min="4356" max="4356" width="12.28515625" style="18" bestFit="1" customWidth="1"/>
    <col min="4357" max="4357" width="10.5703125" style="18" bestFit="1" customWidth="1"/>
    <col min="4358" max="4359" width="9.140625" style="18"/>
    <col min="4360" max="4360" width="15.85546875" style="18" customWidth="1"/>
    <col min="4361" max="4608" width="9.140625" style="18"/>
    <col min="4609" max="4609" width="32.140625" style="18" bestFit="1" customWidth="1"/>
    <col min="4610" max="4610" width="21.42578125" style="18" bestFit="1" customWidth="1"/>
    <col min="4611" max="4611" width="11.5703125" style="18" bestFit="1" customWidth="1"/>
    <col min="4612" max="4612" width="12.28515625" style="18" bestFit="1" customWidth="1"/>
    <col min="4613" max="4613" width="10.5703125" style="18" bestFit="1" customWidth="1"/>
    <col min="4614" max="4615" width="9.140625" style="18"/>
    <col min="4616" max="4616" width="15.85546875" style="18" customWidth="1"/>
    <col min="4617" max="4864" width="9.140625" style="18"/>
    <col min="4865" max="4865" width="32.140625" style="18" bestFit="1" customWidth="1"/>
    <col min="4866" max="4866" width="21.42578125" style="18" bestFit="1" customWidth="1"/>
    <col min="4867" max="4867" width="11.5703125" style="18" bestFit="1" customWidth="1"/>
    <col min="4868" max="4868" width="12.28515625" style="18" bestFit="1" customWidth="1"/>
    <col min="4869" max="4869" width="10.5703125" style="18" bestFit="1" customWidth="1"/>
    <col min="4870" max="4871" width="9.140625" style="18"/>
    <col min="4872" max="4872" width="15.85546875" style="18" customWidth="1"/>
    <col min="4873" max="5120" width="9.140625" style="18"/>
    <col min="5121" max="5121" width="32.140625" style="18" bestFit="1" customWidth="1"/>
    <col min="5122" max="5122" width="21.42578125" style="18" bestFit="1" customWidth="1"/>
    <col min="5123" max="5123" width="11.5703125" style="18" bestFit="1" customWidth="1"/>
    <col min="5124" max="5124" width="12.28515625" style="18" bestFit="1" customWidth="1"/>
    <col min="5125" max="5125" width="10.5703125" style="18" bestFit="1" customWidth="1"/>
    <col min="5126" max="5127" width="9.140625" style="18"/>
    <col min="5128" max="5128" width="15.85546875" style="18" customWidth="1"/>
    <col min="5129" max="5376" width="9.140625" style="18"/>
    <col min="5377" max="5377" width="32.140625" style="18" bestFit="1" customWidth="1"/>
    <col min="5378" max="5378" width="21.42578125" style="18" bestFit="1" customWidth="1"/>
    <col min="5379" max="5379" width="11.5703125" style="18" bestFit="1" customWidth="1"/>
    <col min="5380" max="5380" width="12.28515625" style="18" bestFit="1" customWidth="1"/>
    <col min="5381" max="5381" width="10.5703125" style="18" bestFit="1" customWidth="1"/>
    <col min="5382" max="5383" width="9.140625" style="18"/>
    <col min="5384" max="5384" width="15.85546875" style="18" customWidth="1"/>
    <col min="5385" max="5632" width="9.140625" style="18"/>
    <col min="5633" max="5633" width="32.140625" style="18" bestFit="1" customWidth="1"/>
    <col min="5634" max="5634" width="21.42578125" style="18" bestFit="1" customWidth="1"/>
    <col min="5635" max="5635" width="11.5703125" style="18" bestFit="1" customWidth="1"/>
    <col min="5636" max="5636" width="12.28515625" style="18" bestFit="1" customWidth="1"/>
    <col min="5637" max="5637" width="10.5703125" style="18" bestFit="1" customWidth="1"/>
    <col min="5638" max="5639" width="9.140625" style="18"/>
    <col min="5640" max="5640" width="15.85546875" style="18" customWidth="1"/>
    <col min="5641" max="5888" width="9.140625" style="18"/>
    <col min="5889" max="5889" width="32.140625" style="18" bestFit="1" customWidth="1"/>
    <col min="5890" max="5890" width="21.42578125" style="18" bestFit="1" customWidth="1"/>
    <col min="5891" max="5891" width="11.5703125" style="18" bestFit="1" customWidth="1"/>
    <col min="5892" max="5892" width="12.28515625" style="18" bestFit="1" customWidth="1"/>
    <col min="5893" max="5893" width="10.5703125" style="18" bestFit="1" customWidth="1"/>
    <col min="5894" max="5895" width="9.140625" style="18"/>
    <col min="5896" max="5896" width="15.85546875" style="18" customWidth="1"/>
    <col min="5897" max="6144" width="9.140625" style="18"/>
    <col min="6145" max="6145" width="32.140625" style="18" bestFit="1" customWidth="1"/>
    <col min="6146" max="6146" width="21.42578125" style="18" bestFit="1" customWidth="1"/>
    <col min="6147" max="6147" width="11.5703125" style="18" bestFit="1" customWidth="1"/>
    <col min="6148" max="6148" width="12.28515625" style="18" bestFit="1" customWidth="1"/>
    <col min="6149" max="6149" width="10.5703125" style="18" bestFit="1" customWidth="1"/>
    <col min="6150" max="6151" width="9.140625" style="18"/>
    <col min="6152" max="6152" width="15.85546875" style="18" customWidth="1"/>
    <col min="6153" max="6400" width="9.140625" style="18"/>
    <col min="6401" max="6401" width="32.140625" style="18" bestFit="1" customWidth="1"/>
    <col min="6402" max="6402" width="21.42578125" style="18" bestFit="1" customWidth="1"/>
    <col min="6403" max="6403" width="11.5703125" style="18" bestFit="1" customWidth="1"/>
    <col min="6404" max="6404" width="12.28515625" style="18" bestFit="1" customWidth="1"/>
    <col min="6405" max="6405" width="10.5703125" style="18" bestFit="1" customWidth="1"/>
    <col min="6406" max="6407" width="9.140625" style="18"/>
    <col min="6408" max="6408" width="15.85546875" style="18" customWidth="1"/>
    <col min="6409" max="6656" width="9.140625" style="18"/>
    <col min="6657" max="6657" width="32.140625" style="18" bestFit="1" customWidth="1"/>
    <col min="6658" max="6658" width="21.42578125" style="18" bestFit="1" customWidth="1"/>
    <col min="6659" max="6659" width="11.5703125" style="18" bestFit="1" customWidth="1"/>
    <col min="6660" max="6660" width="12.28515625" style="18" bestFit="1" customWidth="1"/>
    <col min="6661" max="6661" width="10.5703125" style="18" bestFit="1" customWidth="1"/>
    <col min="6662" max="6663" width="9.140625" style="18"/>
    <col min="6664" max="6664" width="15.85546875" style="18" customWidth="1"/>
    <col min="6665" max="6912" width="9.140625" style="18"/>
    <col min="6913" max="6913" width="32.140625" style="18" bestFit="1" customWidth="1"/>
    <col min="6914" max="6914" width="21.42578125" style="18" bestFit="1" customWidth="1"/>
    <col min="6915" max="6915" width="11.5703125" style="18" bestFit="1" customWidth="1"/>
    <col min="6916" max="6916" width="12.28515625" style="18" bestFit="1" customWidth="1"/>
    <col min="6917" max="6917" width="10.5703125" style="18" bestFit="1" customWidth="1"/>
    <col min="6918" max="6919" width="9.140625" style="18"/>
    <col min="6920" max="6920" width="15.85546875" style="18" customWidth="1"/>
    <col min="6921" max="7168" width="9.140625" style="18"/>
    <col min="7169" max="7169" width="32.140625" style="18" bestFit="1" customWidth="1"/>
    <col min="7170" max="7170" width="21.42578125" style="18" bestFit="1" customWidth="1"/>
    <col min="7171" max="7171" width="11.5703125" style="18" bestFit="1" customWidth="1"/>
    <col min="7172" max="7172" width="12.28515625" style="18" bestFit="1" customWidth="1"/>
    <col min="7173" max="7173" width="10.5703125" style="18" bestFit="1" customWidth="1"/>
    <col min="7174" max="7175" width="9.140625" style="18"/>
    <col min="7176" max="7176" width="15.85546875" style="18" customWidth="1"/>
    <col min="7177" max="7424" width="9.140625" style="18"/>
    <col min="7425" max="7425" width="32.140625" style="18" bestFit="1" customWidth="1"/>
    <col min="7426" max="7426" width="21.42578125" style="18" bestFit="1" customWidth="1"/>
    <col min="7427" max="7427" width="11.5703125" style="18" bestFit="1" customWidth="1"/>
    <col min="7428" max="7428" width="12.28515625" style="18" bestFit="1" customWidth="1"/>
    <col min="7429" max="7429" width="10.5703125" style="18" bestFit="1" customWidth="1"/>
    <col min="7430" max="7431" width="9.140625" style="18"/>
    <col min="7432" max="7432" width="15.85546875" style="18" customWidth="1"/>
    <col min="7433" max="7680" width="9.140625" style="18"/>
    <col min="7681" max="7681" width="32.140625" style="18" bestFit="1" customWidth="1"/>
    <col min="7682" max="7682" width="21.42578125" style="18" bestFit="1" customWidth="1"/>
    <col min="7683" max="7683" width="11.5703125" style="18" bestFit="1" customWidth="1"/>
    <col min="7684" max="7684" width="12.28515625" style="18" bestFit="1" customWidth="1"/>
    <col min="7685" max="7685" width="10.5703125" style="18" bestFit="1" customWidth="1"/>
    <col min="7686" max="7687" width="9.140625" style="18"/>
    <col min="7688" max="7688" width="15.85546875" style="18" customWidth="1"/>
    <col min="7689" max="7936" width="9.140625" style="18"/>
    <col min="7937" max="7937" width="32.140625" style="18" bestFit="1" customWidth="1"/>
    <col min="7938" max="7938" width="21.42578125" style="18" bestFit="1" customWidth="1"/>
    <col min="7939" max="7939" width="11.5703125" style="18" bestFit="1" customWidth="1"/>
    <col min="7940" max="7940" width="12.28515625" style="18" bestFit="1" customWidth="1"/>
    <col min="7941" max="7941" width="10.5703125" style="18" bestFit="1" customWidth="1"/>
    <col min="7942" max="7943" width="9.140625" style="18"/>
    <col min="7944" max="7944" width="15.85546875" style="18" customWidth="1"/>
    <col min="7945" max="8192" width="9.140625" style="18"/>
    <col min="8193" max="8193" width="32.140625" style="18" bestFit="1" customWidth="1"/>
    <col min="8194" max="8194" width="21.42578125" style="18" bestFit="1" customWidth="1"/>
    <col min="8195" max="8195" width="11.5703125" style="18" bestFit="1" customWidth="1"/>
    <col min="8196" max="8196" width="12.28515625" style="18" bestFit="1" customWidth="1"/>
    <col min="8197" max="8197" width="10.5703125" style="18" bestFit="1" customWidth="1"/>
    <col min="8198" max="8199" width="9.140625" style="18"/>
    <col min="8200" max="8200" width="15.85546875" style="18" customWidth="1"/>
    <col min="8201" max="8448" width="9.140625" style="18"/>
    <col min="8449" max="8449" width="32.140625" style="18" bestFit="1" customWidth="1"/>
    <col min="8450" max="8450" width="21.42578125" style="18" bestFit="1" customWidth="1"/>
    <col min="8451" max="8451" width="11.5703125" style="18" bestFit="1" customWidth="1"/>
    <col min="8452" max="8452" width="12.28515625" style="18" bestFit="1" customWidth="1"/>
    <col min="8453" max="8453" width="10.5703125" style="18" bestFit="1" customWidth="1"/>
    <col min="8454" max="8455" width="9.140625" style="18"/>
    <col min="8456" max="8456" width="15.85546875" style="18" customWidth="1"/>
    <col min="8457" max="8704" width="9.140625" style="18"/>
    <col min="8705" max="8705" width="32.140625" style="18" bestFit="1" customWidth="1"/>
    <col min="8706" max="8706" width="21.42578125" style="18" bestFit="1" customWidth="1"/>
    <col min="8707" max="8707" width="11.5703125" style="18" bestFit="1" customWidth="1"/>
    <col min="8708" max="8708" width="12.28515625" style="18" bestFit="1" customWidth="1"/>
    <col min="8709" max="8709" width="10.5703125" style="18" bestFit="1" customWidth="1"/>
    <col min="8710" max="8711" width="9.140625" style="18"/>
    <col min="8712" max="8712" width="15.85546875" style="18" customWidth="1"/>
    <col min="8713" max="8960" width="9.140625" style="18"/>
    <col min="8961" max="8961" width="32.140625" style="18" bestFit="1" customWidth="1"/>
    <col min="8962" max="8962" width="21.42578125" style="18" bestFit="1" customWidth="1"/>
    <col min="8963" max="8963" width="11.5703125" style="18" bestFit="1" customWidth="1"/>
    <col min="8964" max="8964" width="12.28515625" style="18" bestFit="1" customWidth="1"/>
    <col min="8965" max="8965" width="10.5703125" style="18" bestFit="1" customWidth="1"/>
    <col min="8966" max="8967" width="9.140625" style="18"/>
    <col min="8968" max="8968" width="15.85546875" style="18" customWidth="1"/>
    <col min="8969" max="9216" width="9.140625" style="18"/>
    <col min="9217" max="9217" width="32.140625" style="18" bestFit="1" customWidth="1"/>
    <col min="9218" max="9218" width="21.42578125" style="18" bestFit="1" customWidth="1"/>
    <col min="9219" max="9219" width="11.5703125" style="18" bestFit="1" customWidth="1"/>
    <col min="9220" max="9220" width="12.28515625" style="18" bestFit="1" customWidth="1"/>
    <col min="9221" max="9221" width="10.5703125" style="18" bestFit="1" customWidth="1"/>
    <col min="9222" max="9223" width="9.140625" style="18"/>
    <col min="9224" max="9224" width="15.85546875" style="18" customWidth="1"/>
    <col min="9225" max="9472" width="9.140625" style="18"/>
    <col min="9473" max="9473" width="32.140625" style="18" bestFit="1" customWidth="1"/>
    <col min="9474" max="9474" width="21.42578125" style="18" bestFit="1" customWidth="1"/>
    <col min="9475" max="9475" width="11.5703125" style="18" bestFit="1" customWidth="1"/>
    <col min="9476" max="9476" width="12.28515625" style="18" bestFit="1" customWidth="1"/>
    <col min="9477" max="9477" width="10.5703125" style="18" bestFit="1" customWidth="1"/>
    <col min="9478" max="9479" width="9.140625" style="18"/>
    <col min="9480" max="9480" width="15.85546875" style="18" customWidth="1"/>
    <col min="9481" max="9728" width="9.140625" style="18"/>
    <col min="9729" max="9729" width="32.140625" style="18" bestFit="1" customWidth="1"/>
    <col min="9730" max="9730" width="21.42578125" style="18" bestFit="1" customWidth="1"/>
    <col min="9731" max="9731" width="11.5703125" style="18" bestFit="1" customWidth="1"/>
    <col min="9732" max="9732" width="12.28515625" style="18" bestFit="1" customWidth="1"/>
    <col min="9733" max="9733" width="10.5703125" style="18" bestFit="1" customWidth="1"/>
    <col min="9734" max="9735" width="9.140625" style="18"/>
    <col min="9736" max="9736" width="15.85546875" style="18" customWidth="1"/>
    <col min="9737" max="9984" width="9.140625" style="18"/>
    <col min="9985" max="9985" width="32.140625" style="18" bestFit="1" customWidth="1"/>
    <col min="9986" max="9986" width="21.42578125" style="18" bestFit="1" customWidth="1"/>
    <col min="9987" max="9987" width="11.5703125" style="18" bestFit="1" customWidth="1"/>
    <col min="9988" max="9988" width="12.28515625" style="18" bestFit="1" customWidth="1"/>
    <col min="9989" max="9989" width="10.5703125" style="18" bestFit="1" customWidth="1"/>
    <col min="9990" max="9991" width="9.140625" style="18"/>
    <col min="9992" max="9992" width="15.85546875" style="18" customWidth="1"/>
    <col min="9993" max="10240" width="9.140625" style="18"/>
    <col min="10241" max="10241" width="32.140625" style="18" bestFit="1" customWidth="1"/>
    <col min="10242" max="10242" width="21.42578125" style="18" bestFit="1" customWidth="1"/>
    <col min="10243" max="10243" width="11.5703125" style="18" bestFit="1" customWidth="1"/>
    <col min="10244" max="10244" width="12.28515625" style="18" bestFit="1" customWidth="1"/>
    <col min="10245" max="10245" width="10.5703125" style="18" bestFit="1" customWidth="1"/>
    <col min="10246" max="10247" width="9.140625" style="18"/>
    <col min="10248" max="10248" width="15.85546875" style="18" customWidth="1"/>
    <col min="10249" max="10496" width="9.140625" style="18"/>
    <col min="10497" max="10497" width="32.140625" style="18" bestFit="1" customWidth="1"/>
    <col min="10498" max="10498" width="21.42578125" style="18" bestFit="1" customWidth="1"/>
    <col min="10499" max="10499" width="11.5703125" style="18" bestFit="1" customWidth="1"/>
    <col min="10500" max="10500" width="12.28515625" style="18" bestFit="1" customWidth="1"/>
    <col min="10501" max="10501" width="10.5703125" style="18" bestFit="1" customWidth="1"/>
    <col min="10502" max="10503" width="9.140625" style="18"/>
    <col min="10504" max="10504" width="15.85546875" style="18" customWidth="1"/>
    <col min="10505" max="10752" width="9.140625" style="18"/>
    <col min="10753" max="10753" width="32.140625" style="18" bestFit="1" customWidth="1"/>
    <col min="10754" max="10754" width="21.42578125" style="18" bestFit="1" customWidth="1"/>
    <col min="10755" max="10755" width="11.5703125" style="18" bestFit="1" customWidth="1"/>
    <col min="10756" max="10756" width="12.28515625" style="18" bestFit="1" customWidth="1"/>
    <col min="10757" max="10757" width="10.5703125" style="18" bestFit="1" customWidth="1"/>
    <col min="10758" max="10759" width="9.140625" style="18"/>
    <col min="10760" max="10760" width="15.85546875" style="18" customWidth="1"/>
    <col min="10761" max="11008" width="9.140625" style="18"/>
    <col min="11009" max="11009" width="32.140625" style="18" bestFit="1" customWidth="1"/>
    <col min="11010" max="11010" width="21.42578125" style="18" bestFit="1" customWidth="1"/>
    <col min="11011" max="11011" width="11.5703125" style="18" bestFit="1" customWidth="1"/>
    <col min="11012" max="11012" width="12.28515625" style="18" bestFit="1" customWidth="1"/>
    <col min="11013" max="11013" width="10.5703125" style="18" bestFit="1" customWidth="1"/>
    <col min="11014" max="11015" width="9.140625" style="18"/>
    <col min="11016" max="11016" width="15.85546875" style="18" customWidth="1"/>
    <col min="11017" max="11264" width="9.140625" style="18"/>
    <col min="11265" max="11265" width="32.140625" style="18" bestFit="1" customWidth="1"/>
    <col min="11266" max="11266" width="21.42578125" style="18" bestFit="1" customWidth="1"/>
    <col min="11267" max="11267" width="11.5703125" style="18" bestFit="1" customWidth="1"/>
    <col min="11268" max="11268" width="12.28515625" style="18" bestFit="1" customWidth="1"/>
    <col min="11269" max="11269" width="10.5703125" style="18" bestFit="1" customWidth="1"/>
    <col min="11270" max="11271" width="9.140625" style="18"/>
    <col min="11272" max="11272" width="15.85546875" style="18" customWidth="1"/>
    <col min="11273" max="11520" width="9.140625" style="18"/>
    <col min="11521" max="11521" width="32.140625" style="18" bestFit="1" customWidth="1"/>
    <col min="11522" max="11522" width="21.42578125" style="18" bestFit="1" customWidth="1"/>
    <col min="11523" max="11523" width="11.5703125" style="18" bestFit="1" customWidth="1"/>
    <col min="11524" max="11524" width="12.28515625" style="18" bestFit="1" customWidth="1"/>
    <col min="11525" max="11525" width="10.5703125" style="18" bestFit="1" customWidth="1"/>
    <col min="11526" max="11527" width="9.140625" style="18"/>
    <col min="11528" max="11528" width="15.85546875" style="18" customWidth="1"/>
    <col min="11529" max="11776" width="9.140625" style="18"/>
    <col min="11777" max="11777" width="32.140625" style="18" bestFit="1" customWidth="1"/>
    <col min="11778" max="11778" width="21.42578125" style="18" bestFit="1" customWidth="1"/>
    <col min="11779" max="11779" width="11.5703125" style="18" bestFit="1" customWidth="1"/>
    <col min="11780" max="11780" width="12.28515625" style="18" bestFit="1" customWidth="1"/>
    <col min="11781" max="11781" width="10.5703125" style="18" bestFit="1" customWidth="1"/>
    <col min="11782" max="11783" width="9.140625" style="18"/>
    <col min="11784" max="11784" width="15.85546875" style="18" customWidth="1"/>
    <col min="11785" max="12032" width="9.140625" style="18"/>
    <col min="12033" max="12033" width="32.140625" style="18" bestFit="1" customWidth="1"/>
    <col min="12034" max="12034" width="21.42578125" style="18" bestFit="1" customWidth="1"/>
    <col min="12035" max="12035" width="11.5703125" style="18" bestFit="1" customWidth="1"/>
    <col min="12036" max="12036" width="12.28515625" style="18" bestFit="1" customWidth="1"/>
    <col min="12037" max="12037" width="10.5703125" style="18" bestFit="1" customWidth="1"/>
    <col min="12038" max="12039" width="9.140625" style="18"/>
    <col min="12040" max="12040" width="15.85546875" style="18" customWidth="1"/>
    <col min="12041" max="12288" width="9.140625" style="18"/>
    <col min="12289" max="12289" width="32.140625" style="18" bestFit="1" customWidth="1"/>
    <col min="12290" max="12290" width="21.42578125" style="18" bestFit="1" customWidth="1"/>
    <col min="12291" max="12291" width="11.5703125" style="18" bestFit="1" customWidth="1"/>
    <col min="12292" max="12292" width="12.28515625" style="18" bestFit="1" customWidth="1"/>
    <col min="12293" max="12293" width="10.5703125" style="18" bestFit="1" customWidth="1"/>
    <col min="12294" max="12295" width="9.140625" style="18"/>
    <col min="12296" max="12296" width="15.85546875" style="18" customWidth="1"/>
    <col min="12297" max="12544" width="9.140625" style="18"/>
    <col min="12545" max="12545" width="32.140625" style="18" bestFit="1" customWidth="1"/>
    <col min="12546" max="12546" width="21.42578125" style="18" bestFit="1" customWidth="1"/>
    <col min="12547" max="12547" width="11.5703125" style="18" bestFit="1" customWidth="1"/>
    <col min="12548" max="12548" width="12.28515625" style="18" bestFit="1" customWidth="1"/>
    <col min="12549" max="12549" width="10.5703125" style="18" bestFit="1" customWidth="1"/>
    <col min="12550" max="12551" width="9.140625" style="18"/>
    <col min="12552" max="12552" width="15.85546875" style="18" customWidth="1"/>
    <col min="12553" max="12800" width="9.140625" style="18"/>
    <col min="12801" max="12801" width="32.140625" style="18" bestFit="1" customWidth="1"/>
    <col min="12802" max="12802" width="21.42578125" style="18" bestFit="1" customWidth="1"/>
    <col min="12803" max="12803" width="11.5703125" style="18" bestFit="1" customWidth="1"/>
    <col min="12804" max="12804" width="12.28515625" style="18" bestFit="1" customWidth="1"/>
    <col min="12805" max="12805" width="10.5703125" style="18" bestFit="1" customWidth="1"/>
    <col min="12806" max="12807" width="9.140625" style="18"/>
    <col min="12808" max="12808" width="15.85546875" style="18" customWidth="1"/>
    <col min="12809" max="13056" width="9.140625" style="18"/>
    <col min="13057" max="13057" width="32.140625" style="18" bestFit="1" customWidth="1"/>
    <col min="13058" max="13058" width="21.42578125" style="18" bestFit="1" customWidth="1"/>
    <col min="13059" max="13059" width="11.5703125" style="18" bestFit="1" customWidth="1"/>
    <col min="13060" max="13060" width="12.28515625" style="18" bestFit="1" customWidth="1"/>
    <col min="13061" max="13061" width="10.5703125" style="18" bestFit="1" customWidth="1"/>
    <col min="13062" max="13063" width="9.140625" style="18"/>
    <col min="13064" max="13064" width="15.85546875" style="18" customWidth="1"/>
    <col min="13065" max="13312" width="9.140625" style="18"/>
    <col min="13313" max="13313" width="32.140625" style="18" bestFit="1" customWidth="1"/>
    <col min="13314" max="13314" width="21.42578125" style="18" bestFit="1" customWidth="1"/>
    <col min="13315" max="13315" width="11.5703125" style="18" bestFit="1" customWidth="1"/>
    <col min="13316" max="13316" width="12.28515625" style="18" bestFit="1" customWidth="1"/>
    <col min="13317" max="13317" width="10.5703125" style="18" bestFit="1" customWidth="1"/>
    <col min="13318" max="13319" width="9.140625" style="18"/>
    <col min="13320" max="13320" width="15.85546875" style="18" customWidth="1"/>
    <col min="13321" max="13568" width="9.140625" style="18"/>
    <col min="13569" max="13569" width="32.140625" style="18" bestFit="1" customWidth="1"/>
    <col min="13570" max="13570" width="21.42578125" style="18" bestFit="1" customWidth="1"/>
    <col min="13571" max="13571" width="11.5703125" style="18" bestFit="1" customWidth="1"/>
    <col min="13572" max="13572" width="12.28515625" style="18" bestFit="1" customWidth="1"/>
    <col min="13573" max="13573" width="10.5703125" style="18" bestFit="1" customWidth="1"/>
    <col min="13574" max="13575" width="9.140625" style="18"/>
    <col min="13576" max="13576" width="15.85546875" style="18" customWidth="1"/>
    <col min="13577" max="13824" width="9.140625" style="18"/>
    <col min="13825" max="13825" width="32.140625" style="18" bestFit="1" customWidth="1"/>
    <col min="13826" max="13826" width="21.42578125" style="18" bestFit="1" customWidth="1"/>
    <col min="13827" max="13827" width="11.5703125" style="18" bestFit="1" customWidth="1"/>
    <col min="13828" max="13828" width="12.28515625" style="18" bestFit="1" customWidth="1"/>
    <col min="13829" max="13829" width="10.5703125" style="18" bestFit="1" customWidth="1"/>
    <col min="13830" max="13831" width="9.140625" style="18"/>
    <col min="13832" max="13832" width="15.85546875" style="18" customWidth="1"/>
    <col min="13833" max="14080" width="9.140625" style="18"/>
    <col min="14081" max="14081" width="32.140625" style="18" bestFit="1" customWidth="1"/>
    <col min="14082" max="14082" width="21.42578125" style="18" bestFit="1" customWidth="1"/>
    <col min="14083" max="14083" width="11.5703125" style="18" bestFit="1" customWidth="1"/>
    <col min="14084" max="14084" width="12.28515625" style="18" bestFit="1" customWidth="1"/>
    <col min="14085" max="14085" width="10.5703125" style="18" bestFit="1" customWidth="1"/>
    <col min="14086" max="14087" width="9.140625" style="18"/>
    <col min="14088" max="14088" width="15.85546875" style="18" customWidth="1"/>
    <col min="14089" max="14336" width="9.140625" style="18"/>
    <col min="14337" max="14337" width="32.140625" style="18" bestFit="1" customWidth="1"/>
    <col min="14338" max="14338" width="21.42578125" style="18" bestFit="1" customWidth="1"/>
    <col min="14339" max="14339" width="11.5703125" style="18" bestFit="1" customWidth="1"/>
    <col min="14340" max="14340" width="12.28515625" style="18" bestFit="1" customWidth="1"/>
    <col min="14341" max="14341" width="10.5703125" style="18" bestFit="1" customWidth="1"/>
    <col min="14342" max="14343" width="9.140625" style="18"/>
    <col min="14344" max="14344" width="15.85546875" style="18" customWidth="1"/>
    <col min="14345" max="14592" width="9.140625" style="18"/>
    <col min="14593" max="14593" width="32.140625" style="18" bestFit="1" customWidth="1"/>
    <col min="14594" max="14594" width="21.42578125" style="18" bestFit="1" customWidth="1"/>
    <col min="14595" max="14595" width="11.5703125" style="18" bestFit="1" customWidth="1"/>
    <col min="14596" max="14596" width="12.28515625" style="18" bestFit="1" customWidth="1"/>
    <col min="14597" max="14597" width="10.5703125" style="18" bestFit="1" customWidth="1"/>
    <col min="14598" max="14599" width="9.140625" style="18"/>
    <col min="14600" max="14600" width="15.85546875" style="18" customWidth="1"/>
    <col min="14601" max="14848" width="9.140625" style="18"/>
    <col min="14849" max="14849" width="32.140625" style="18" bestFit="1" customWidth="1"/>
    <col min="14850" max="14850" width="21.42578125" style="18" bestFit="1" customWidth="1"/>
    <col min="14851" max="14851" width="11.5703125" style="18" bestFit="1" customWidth="1"/>
    <col min="14852" max="14852" width="12.28515625" style="18" bestFit="1" customWidth="1"/>
    <col min="14853" max="14853" width="10.5703125" style="18" bestFit="1" customWidth="1"/>
    <col min="14854" max="14855" width="9.140625" style="18"/>
    <col min="14856" max="14856" width="15.85546875" style="18" customWidth="1"/>
    <col min="14857" max="15104" width="9.140625" style="18"/>
    <col min="15105" max="15105" width="32.140625" style="18" bestFit="1" customWidth="1"/>
    <col min="15106" max="15106" width="21.42578125" style="18" bestFit="1" customWidth="1"/>
    <col min="15107" max="15107" width="11.5703125" style="18" bestFit="1" customWidth="1"/>
    <col min="15108" max="15108" width="12.28515625" style="18" bestFit="1" customWidth="1"/>
    <col min="15109" max="15109" width="10.5703125" style="18" bestFit="1" customWidth="1"/>
    <col min="15110" max="15111" width="9.140625" style="18"/>
    <col min="15112" max="15112" width="15.85546875" style="18" customWidth="1"/>
    <col min="15113" max="15360" width="9.140625" style="18"/>
    <col min="15361" max="15361" width="32.140625" style="18" bestFit="1" customWidth="1"/>
    <col min="15362" max="15362" width="21.42578125" style="18" bestFit="1" customWidth="1"/>
    <col min="15363" max="15363" width="11.5703125" style="18" bestFit="1" customWidth="1"/>
    <col min="15364" max="15364" width="12.28515625" style="18" bestFit="1" customWidth="1"/>
    <col min="15365" max="15365" width="10.5703125" style="18" bestFit="1" customWidth="1"/>
    <col min="15366" max="15367" width="9.140625" style="18"/>
    <col min="15368" max="15368" width="15.85546875" style="18" customWidth="1"/>
    <col min="15369" max="15616" width="9.140625" style="18"/>
    <col min="15617" max="15617" width="32.140625" style="18" bestFit="1" customWidth="1"/>
    <col min="15618" max="15618" width="21.42578125" style="18" bestFit="1" customWidth="1"/>
    <col min="15619" max="15619" width="11.5703125" style="18" bestFit="1" customWidth="1"/>
    <col min="15620" max="15620" width="12.28515625" style="18" bestFit="1" customWidth="1"/>
    <col min="15621" max="15621" width="10.5703125" style="18" bestFit="1" customWidth="1"/>
    <col min="15622" max="15623" width="9.140625" style="18"/>
    <col min="15624" max="15624" width="15.85546875" style="18" customWidth="1"/>
    <col min="15625" max="15872" width="9.140625" style="18"/>
    <col min="15873" max="15873" width="32.140625" style="18" bestFit="1" customWidth="1"/>
    <col min="15874" max="15874" width="21.42578125" style="18" bestFit="1" customWidth="1"/>
    <col min="15875" max="15875" width="11.5703125" style="18" bestFit="1" customWidth="1"/>
    <col min="15876" max="15876" width="12.28515625" style="18" bestFit="1" customWidth="1"/>
    <col min="15877" max="15877" width="10.5703125" style="18" bestFit="1" customWidth="1"/>
    <col min="15878" max="15879" width="9.140625" style="18"/>
    <col min="15880" max="15880" width="15.85546875" style="18" customWidth="1"/>
    <col min="15881" max="16128" width="9.140625" style="18"/>
    <col min="16129" max="16129" width="32.140625" style="18" bestFit="1" customWidth="1"/>
    <col min="16130" max="16130" width="21.42578125" style="18" bestFit="1" customWidth="1"/>
    <col min="16131" max="16131" width="11.5703125" style="18" bestFit="1" customWidth="1"/>
    <col min="16132" max="16132" width="12.28515625" style="18" bestFit="1" customWidth="1"/>
    <col min="16133" max="16133" width="10.5703125" style="18" bestFit="1" customWidth="1"/>
    <col min="16134" max="16135" width="9.140625" style="18"/>
    <col min="16136" max="16136" width="15.85546875" style="18" customWidth="1"/>
    <col min="16137" max="16384" width="9.140625" style="18"/>
  </cols>
  <sheetData>
    <row r="2" spans="1:9" x14ac:dyDescent="0.25">
      <c r="D2" s="103" t="s">
        <v>0</v>
      </c>
    </row>
    <row r="3" spans="1:9" x14ac:dyDescent="0.25">
      <c r="I3" s="100"/>
    </row>
    <row r="4" spans="1:9" s="30" customFormat="1" x14ac:dyDescent="0.25">
      <c r="A4" s="38" t="s">
        <v>1</v>
      </c>
      <c r="B4" s="39"/>
      <c r="C4" s="39"/>
      <c r="D4" s="39"/>
      <c r="E4" s="39"/>
      <c r="F4" s="39"/>
      <c r="G4" s="39"/>
      <c r="I4" s="101"/>
    </row>
    <row r="5" spans="1:9" s="30" customFormat="1" x14ac:dyDescent="0.25">
      <c r="A5" s="38" t="s">
        <v>2</v>
      </c>
      <c r="B5" s="24" t="s">
        <v>3</v>
      </c>
      <c r="F5" s="40"/>
      <c r="I5" s="102"/>
    </row>
    <row r="6" spans="1:9" s="30" customFormat="1" x14ac:dyDescent="0.25">
      <c r="A6" s="38" t="s">
        <v>4</v>
      </c>
      <c r="B6" s="24" t="s">
        <v>5</v>
      </c>
      <c r="F6" s="40"/>
    </row>
    <row r="7" spans="1:9" s="30" customFormat="1" x14ac:dyDescent="0.25">
      <c r="A7" s="38" t="s">
        <v>6</v>
      </c>
      <c r="B7" s="24" t="s">
        <v>7</v>
      </c>
      <c r="F7" s="40"/>
    </row>
    <row r="8" spans="1:9" s="30" customFormat="1" x14ac:dyDescent="0.25">
      <c r="A8" s="38" t="s">
        <v>8</v>
      </c>
      <c r="B8" s="24" t="s">
        <v>9</v>
      </c>
    </row>
    <row r="9" spans="1:9" s="30" customFormat="1" x14ac:dyDescent="0.25">
      <c r="B9" s="24"/>
      <c r="C9" s="40"/>
      <c r="D9" s="40"/>
      <c r="E9" s="40"/>
      <c r="F9" s="40"/>
    </row>
    <row r="10" spans="1:9" s="30" customFormat="1" x14ac:dyDescent="0.25">
      <c r="A10" s="38"/>
      <c r="C10" s="40"/>
      <c r="D10" s="40"/>
      <c r="E10" s="40"/>
      <c r="F10" s="40"/>
    </row>
    <row r="11" spans="1:9" s="30" customFormat="1" x14ac:dyDescent="0.25">
      <c r="A11" s="114" t="s">
        <v>10</v>
      </c>
      <c r="B11" s="114"/>
      <c r="C11" s="40"/>
      <c r="D11" s="40"/>
      <c r="E11" s="40"/>
      <c r="F11" s="40"/>
      <c r="G11" s="40"/>
      <c r="H11" s="40"/>
    </row>
    <row r="12" spans="1:9" s="30" customFormat="1" x14ac:dyDescent="0.25">
      <c r="A12" s="31"/>
      <c r="B12" s="32" t="s">
        <v>11</v>
      </c>
      <c r="C12" s="32" t="s">
        <v>12</v>
      </c>
      <c r="D12" s="32" t="s">
        <v>13</v>
      </c>
      <c r="E12" s="40"/>
      <c r="F12" s="40"/>
    </row>
    <row r="13" spans="1:9" s="30" customFormat="1" x14ac:dyDescent="0.25">
      <c r="A13" s="34">
        <v>1</v>
      </c>
      <c r="B13" s="35" t="s">
        <v>14</v>
      </c>
      <c r="C13" s="52">
        <f>IF(D13=75,ROUNDDOWN($C$30*D13/100,2),ROUND($C$30*D13/100,2))</f>
        <v>278307.74</v>
      </c>
      <c r="D13" s="53">
        <v>75</v>
      </c>
      <c r="E13" s="40"/>
      <c r="F13" s="40"/>
    </row>
    <row r="14" spans="1:9" s="30" customFormat="1" x14ac:dyDescent="0.25">
      <c r="A14" s="34">
        <v>2</v>
      </c>
      <c r="B14" s="35" t="s">
        <v>15</v>
      </c>
      <c r="C14" s="52">
        <f>ROUND($C$30*D14/100,2)</f>
        <v>92769.25</v>
      </c>
      <c r="D14" s="53">
        <v>25</v>
      </c>
      <c r="E14" s="40"/>
      <c r="F14" s="40"/>
    </row>
    <row r="15" spans="1:9" s="30" customFormat="1" x14ac:dyDescent="0.25">
      <c r="A15" s="34">
        <v>3</v>
      </c>
      <c r="B15" s="35" t="s">
        <v>16</v>
      </c>
      <c r="C15" s="52">
        <f>ROUND($C$30*D15/100,2)</f>
        <v>0</v>
      </c>
      <c r="D15" s="53"/>
      <c r="E15" s="40"/>
      <c r="F15" s="40"/>
    </row>
    <row r="16" spans="1:9" s="30" customFormat="1" x14ac:dyDescent="0.25">
      <c r="A16" s="34">
        <v>4</v>
      </c>
      <c r="B16" s="35" t="s">
        <v>17</v>
      </c>
      <c r="C16" s="52">
        <f>ROUND($C$30*D16/100,2)</f>
        <v>0</v>
      </c>
      <c r="D16" s="53"/>
      <c r="E16" s="40"/>
      <c r="F16" s="40"/>
    </row>
    <row r="17" spans="1:6" s="30" customFormat="1" x14ac:dyDescent="0.25">
      <c r="A17" s="34">
        <v>5</v>
      </c>
      <c r="B17" s="35" t="s">
        <v>18</v>
      </c>
      <c r="C17" s="52">
        <f>ROUND($C$30*D17/100,2)</f>
        <v>0</v>
      </c>
      <c r="D17" s="53"/>
      <c r="E17" s="40"/>
      <c r="F17" s="40"/>
    </row>
    <row r="18" spans="1:6" s="30" customFormat="1" x14ac:dyDescent="0.25">
      <c r="A18" s="115" t="s">
        <v>19</v>
      </c>
      <c r="B18" s="116"/>
      <c r="C18" s="41">
        <f>SUM(C13:C17)</f>
        <v>371076.99</v>
      </c>
      <c r="D18" s="41">
        <f>SUM(D13:D17)</f>
        <v>100</v>
      </c>
    </row>
    <row r="19" spans="1:6" s="30" customFormat="1" x14ac:dyDescent="0.25">
      <c r="A19" s="38"/>
      <c r="C19" s="40"/>
      <c r="D19" s="40"/>
      <c r="E19" s="40"/>
      <c r="F19" s="40"/>
    </row>
    <row r="20" spans="1:6" s="30" customFormat="1" x14ac:dyDescent="0.25">
      <c r="A20" s="117" t="s">
        <v>20</v>
      </c>
      <c r="B20" s="117"/>
    </row>
    <row r="21" spans="1:6" s="30" customFormat="1" x14ac:dyDescent="0.25">
      <c r="A21" s="118" t="s">
        <v>21</v>
      </c>
      <c r="B21" s="121"/>
      <c r="C21" s="32" t="s">
        <v>22</v>
      </c>
      <c r="D21" s="42" t="s">
        <v>23</v>
      </c>
      <c r="E21" s="43"/>
    </row>
    <row r="22" spans="1:6" s="30" customFormat="1" x14ac:dyDescent="0.25">
      <c r="A22" s="35" t="s">
        <v>24</v>
      </c>
      <c r="B22" s="35"/>
      <c r="C22" s="52">
        <f>G35</f>
        <v>160547.20000000001</v>
      </c>
      <c r="D22" s="52">
        <f t="shared" ref="D22:D27" si="0">IFERROR((ROUND(C22/$C$28*100,2)),0)</f>
        <v>46.29</v>
      </c>
    </row>
    <row r="23" spans="1:6" s="30" customFormat="1" x14ac:dyDescent="0.25">
      <c r="A23" s="82" t="s">
        <v>25</v>
      </c>
      <c r="B23" s="35"/>
      <c r="C23" s="52">
        <f>G41</f>
        <v>0</v>
      </c>
      <c r="D23" s="52">
        <f t="shared" si="0"/>
        <v>0</v>
      </c>
    </row>
    <row r="24" spans="1:6" s="30" customFormat="1" ht="15" customHeight="1" x14ac:dyDescent="0.25">
      <c r="A24" s="35" t="s">
        <v>26</v>
      </c>
      <c r="B24" s="35"/>
      <c r="C24" s="52">
        <f>G46</f>
        <v>0</v>
      </c>
      <c r="D24" s="52">
        <f t="shared" si="0"/>
        <v>0</v>
      </c>
    </row>
    <row r="25" spans="1:6" s="30" customFormat="1" x14ac:dyDescent="0.25">
      <c r="A25" s="82" t="s">
        <v>27</v>
      </c>
      <c r="B25" s="35"/>
      <c r="C25" s="52">
        <f>G49</f>
        <v>0</v>
      </c>
      <c r="D25" s="52">
        <f t="shared" si="0"/>
        <v>0</v>
      </c>
    </row>
    <row r="26" spans="1:6" s="30" customFormat="1" x14ac:dyDescent="0.25">
      <c r="A26" s="82" t="s">
        <v>28</v>
      </c>
      <c r="B26" s="35"/>
      <c r="C26" s="52">
        <f>G52</f>
        <v>186253.73</v>
      </c>
      <c r="D26" s="52">
        <f t="shared" si="0"/>
        <v>53.71</v>
      </c>
    </row>
    <row r="27" spans="1:6" s="30" customFormat="1" ht="15" customHeight="1" x14ac:dyDescent="0.25">
      <c r="A27" s="35" t="s">
        <v>29</v>
      </c>
      <c r="B27" s="35"/>
      <c r="C27" s="52">
        <f>G72</f>
        <v>0</v>
      </c>
      <c r="D27" s="52">
        <f t="shared" si="0"/>
        <v>0</v>
      </c>
    </row>
    <row r="28" spans="1:6" s="30" customFormat="1" x14ac:dyDescent="0.25">
      <c r="A28" s="122" t="s">
        <v>30</v>
      </c>
      <c r="B28" s="123"/>
      <c r="C28" s="54">
        <f>SUM(C22:C27)</f>
        <v>346800.93000000005</v>
      </c>
      <c r="D28" s="54"/>
    </row>
    <row r="29" spans="1:6" s="30" customFormat="1" x14ac:dyDescent="0.25">
      <c r="A29" s="122" t="s">
        <v>31</v>
      </c>
      <c r="B29" s="123"/>
      <c r="C29" s="54">
        <f>G76</f>
        <v>24276.065100000007</v>
      </c>
      <c r="D29" s="54"/>
    </row>
    <row r="30" spans="1:6" s="30" customFormat="1" x14ac:dyDescent="0.25">
      <c r="A30" s="118" t="s">
        <v>32</v>
      </c>
      <c r="B30" s="121"/>
      <c r="C30" s="55">
        <f>SUM(C28:C29)</f>
        <v>371076.99510000006</v>
      </c>
      <c r="D30" s="55"/>
      <c r="E30" s="39"/>
      <c r="F30" s="110"/>
    </row>
    <row r="31" spans="1:6" s="30" customFormat="1" x14ac:dyDescent="0.25">
      <c r="F31" s="107"/>
    </row>
    <row r="32" spans="1:6" s="30" customFormat="1" x14ac:dyDescent="0.25">
      <c r="A32" s="44" t="s">
        <v>33</v>
      </c>
      <c r="B32" s="38"/>
    </row>
    <row r="33" spans="1:7" s="30" customFormat="1" x14ac:dyDescent="0.25">
      <c r="A33" s="32" t="s">
        <v>34</v>
      </c>
      <c r="B33" s="32" t="s">
        <v>35</v>
      </c>
      <c r="C33" s="32" t="s">
        <v>36</v>
      </c>
      <c r="D33" s="32" t="s">
        <v>37</v>
      </c>
      <c r="E33" s="32" t="s">
        <v>38</v>
      </c>
      <c r="F33" s="32" t="s">
        <v>39</v>
      </c>
      <c r="G33" s="42" t="s">
        <v>22</v>
      </c>
    </row>
    <row r="34" spans="1:7" s="30" customFormat="1" x14ac:dyDescent="0.25">
      <c r="A34" s="45" t="s">
        <v>40</v>
      </c>
      <c r="B34" s="46"/>
      <c r="C34" s="46"/>
      <c r="D34" s="46"/>
      <c r="E34" s="46"/>
      <c r="F34" s="46"/>
      <c r="G34" s="46"/>
    </row>
    <row r="35" spans="1:7" s="30" customFormat="1" x14ac:dyDescent="0.25">
      <c r="A35" s="32" t="s">
        <v>41</v>
      </c>
      <c r="B35" s="118" t="s">
        <v>24</v>
      </c>
      <c r="C35" s="119"/>
      <c r="D35" s="119"/>
      <c r="E35" s="119"/>
      <c r="F35" s="120"/>
      <c r="G35" s="57">
        <f>SUM(G36:G40)</f>
        <v>160547.20000000001</v>
      </c>
    </row>
    <row r="36" spans="1:7" s="24" customFormat="1" ht="173.25" x14ac:dyDescent="0.25">
      <c r="A36" s="109" t="s">
        <v>42</v>
      </c>
      <c r="B36" s="22" t="s">
        <v>43</v>
      </c>
      <c r="C36" s="104" t="s">
        <v>44</v>
      </c>
      <c r="D36" s="22" t="s">
        <v>45</v>
      </c>
      <c r="E36" s="22">
        <v>14</v>
      </c>
      <c r="F36" s="106">
        <v>3662.32</v>
      </c>
      <c r="G36" s="56">
        <f t="shared" ref="G36:G40" si="1">ROUND(E36*F36,2)</f>
        <v>51272.480000000003</v>
      </c>
    </row>
    <row r="37" spans="1:7" s="24" customFormat="1" ht="204.75" x14ac:dyDescent="0.25">
      <c r="A37" s="108" t="s">
        <v>46</v>
      </c>
      <c r="B37" s="22" t="s">
        <v>47</v>
      </c>
      <c r="C37" s="104" t="s">
        <v>48</v>
      </c>
      <c r="D37" s="22" t="s">
        <v>49</v>
      </c>
      <c r="E37" s="22">
        <v>26</v>
      </c>
      <c r="F37" s="106">
        <v>2010.68</v>
      </c>
      <c r="G37" s="56">
        <f t="shared" si="1"/>
        <v>52277.68</v>
      </c>
    </row>
    <row r="38" spans="1:7" s="24" customFormat="1" ht="47.25" x14ac:dyDescent="0.25">
      <c r="A38" s="108" t="s">
        <v>50</v>
      </c>
      <c r="B38" s="104" t="s">
        <v>51</v>
      </c>
      <c r="C38" s="104" t="s">
        <v>52</v>
      </c>
      <c r="D38" s="22" t="s">
        <v>49</v>
      </c>
      <c r="E38" s="22">
        <v>12</v>
      </c>
      <c r="F38" s="106">
        <v>513.46699999999998</v>
      </c>
      <c r="G38" s="56">
        <f t="shared" si="1"/>
        <v>6161.6</v>
      </c>
    </row>
    <row r="39" spans="1:7" s="24" customFormat="1" ht="189" x14ac:dyDescent="0.25">
      <c r="A39" s="108" t="s">
        <v>53</v>
      </c>
      <c r="B39" s="22" t="s">
        <v>54</v>
      </c>
      <c r="C39" s="104" t="s">
        <v>55</v>
      </c>
      <c r="D39" s="22" t="s">
        <v>49</v>
      </c>
      <c r="E39" s="22">
        <v>22.8</v>
      </c>
      <c r="F39" s="106">
        <v>1980.84</v>
      </c>
      <c r="G39" s="56">
        <f t="shared" si="1"/>
        <v>45163.15</v>
      </c>
    </row>
    <row r="40" spans="1:7" s="24" customFormat="1" ht="132" customHeight="1" x14ac:dyDescent="0.25">
      <c r="A40" s="108" t="s">
        <v>56</v>
      </c>
      <c r="B40" s="22" t="s">
        <v>57</v>
      </c>
      <c r="C40" s="104" t="s">
        <v>58</v>
      </c>
      <c r="D40" s="22" t="s">
        <v>49</v>
      </c>
      <c r="E40" s="22">
        <v>1.2</v>
      </c>
      <c r="F40" s="106">
        <v>4726.91</v>
      </c>
      <c r="G40" s="56">
        <f t="shared" si="1"/>
        <v>5672.29</v>
      </c>
    </row>
    <row r="41" spans="1:7" s="30" customFormat="1" hidden="1" x14ac:dyDescent="0.25">
      <c r="A41" s="32" t="s">
        <v>59</v>
      </c>
      <c r="B41" s="118" t="s">
        <v>25</v>
      </c>
      <c r="C41" s="124"/>
      <c r="D41" s="124"/>
      <c r="E41" s="124"/>
      <c r="F41" s="125"/>
      <c r="G41" s="57">
        <f>SUM(G42:G45)</f>
        <v>0</v>
      </c>
    </row>
    <row r="42" spans="1:7" s="24" customFormat="1" hidden="1" x14ac:dyDescent="0.25">
      <c r="A42" s="28"/>
      <c r="B42" s="22"/>
      <c r="C42" s="22"/>
      <c r="D42" s="22"/>
      <c r="E42" s="22"/>
      <c r="F42" s="22"/>
      <c r="G42" s="56">
        <f>ROUND(E42*F42,2)</f>
        <v>0</v>
      </c>
    </row>
    <row r="43" spans="1:7" s="24" customFormat="1" hidden="1" x14ac:dyDescent="0.25">
      <c r="A43" s="28"/>
      <c r="B43" s="22"/>
      <c r="C43" s="22"/>
      <c r="D43" s="22"/>
      <c r="E43" s="22"/>
      <c r="F43" s="22"/>
      <c r="G43" s="56">
        <f>ROUND(E43*F43,2)</f>
        <v>0</v>
      </c>
    </row>
    <row r="44" spans="1:7" s="24" customFormat="1" hidden="1" x14ac:dyDescent="0.25">
      <c r="A44" s="28"/>
      <c r="B44" s="22"/>
      <c r="C44" s="22"/>
      <c r="D44" s="22"/>
      <c r="E44" s="22"/>
      <c r="F44" s="22"/>
      <c r="G44" s="56">
        <f t="shared" ref="G44:G45" si="2">ROUND(E44*F44,2)</f>
        <v>0</v>
      </c>
    </row>
    <row r="45" spans="1:7" s="24" customFormat="1" hidden="1" x14ac:dyDescent="0.25">
      <c r="A45" s="28"/>
      <c r="B45" s="22"/>
      <c r="C45" s="22"/>
      <c r="D45" s="22"/>
      <c r="E45" s="22"/>
      <c r="F45" s="22"/>
      <c r="G45" s="56">
        <f t="shared" si="2"/>
        <v>0</v>
      </c>
    </row>
    <row r="46" spans="1:7" s="24" customFormat="1" hidden="1" x14ac:dyDescent="0.25">
      <c r="A46" s="64" t="s">
        <v>60</v>
      </c>
      <c r="B46" s="64" t="s">
        <v>26</v>
      </c>
      <c r="C46" s="64"/>
      <c r="D46" s="64"/>
      <c r="E46" s="64"/>
      <c r="F46" s="64"/>
      <c r="G46" s="65">
        <f>SUM(G47:G48)</f>
        <v>0</v>
      </c>
    </row>
    <row r="47" spans="1:7" s="24" customFormat="1" hidden="1" x14ac:dyDescent="0.25">
      <c r="A47" s="28"/>
      <c r="B47" s="22"/>
      <c r="C47" s="22"/>
      <c r="D47" s="22"/>
      <c r="E47" s="22"/>
      <c r="F47" s="22"/>
      <c r="G47" s="56">
        <f t="shared" ref="G47:G48" si="3">ROUND(E47*F47,2)</f>
        <v>0</v>
      </c>
    </row>
    <row r="48" spans="1:7" s="24" customFormat="1" hidden="1" x14ac:dyDescent="0.25">
      <c r="A48" s="28"/>
      <c r="B48" s="22"/>
      <c r="C48" s="22"/>
      <c r="D48" s="22"/>
      <c r="E48" s="22"/>
      <c r="F48" s="22"/>
      <c r="G48" s="56">
        <f t="shared" si="3"/>
        <v>0</v>
      </c>
    </row>
    <row r="49" spans="1:7" s="30" customFormat="1" hidden="1" x14ac:dyDescent="0.25">
      <c r="A49" s="32" t="s">
        <v>61</v>
      </c>
      <c r="B49" s="118" t="s">
        <v>62</v>
      </c>
      <c r="C49" s="124"/>
      <c r="D49" s="124"/>
      <c r="E49" s="124"/>
      <c r="F49" s="125"/>
      <c r="G49" s="57">
        <f>SUM(G50:G51)</f>
        <v>0</v>
      </c>
    </row>
    <row r="50" spans="1:7" s="24" customFormat="1" hidden="1" x14ac:dyDescent="0.25">
      <c r="A50" s="28"/>
      <c r="B50" s="22"/>
      <c r="C50" s="22"/>
      <c r="D50" s="22"/>
      <c r="E50" s="22"/>
      <c r="F50" s="22"/>
      <c r="G50" s="56">
        <f>ROUND(E50*F50,2)</f>
        <v>0</v>
      </c>
    </row>
    <row r="51" spans="1:7" s="24" customFormat="1" ht="96" hidden="1" customHeight="1" x14ac:dyDescent="0.25">
      <c r="A51" s="28"/>
      <c r="B51" s="22"/>
      <c r="C51" s="22"/>
      <c r="D51" s="22"/>
      <c r="E51" s="22"/>
      <c r="F51" s="22"/>
      <c r="G51" s="56">
        <f>ROUND(E51*F51,2)</f>
        <v>0</v>
      </c>
    </row>
    <row r="52" spans="1:7" s="30" customFormat="1" x14ac:dyDescent="0.25">
      <c r="A52" s="105" t="s">
        <v>59</v>
      </c>
      <c r="B52" s="118" t="s">
        <v>63</v>
      </c>
      <c r="C52" s="119"/>
      <c r="D52" s="119"/>
      <c r="E52" s="119"/>
      <c r="F52" s="120"/>
      <c r="G52" s="57">
        <f>SUM(G54:G71)</f>
        <v>186253.73</v>
      </c>
    </row>
    <row r="53" spans="1:7" s="30" customFormat="1" x14ac:dyDescent="0.25">
      <c r="A53" s="132" t="s">
        <v>64</v>
      </c>
      <c r="B53" s="112"/>
      <c r="C53" s="112"/>
      <c r="D53" s="112"/>
      <c r="E53" s="112"/>
      <c r="F53" s="113"/>
      <c r="G53" s="52"/>
    </row>
    <row r="54" spans="1:7" s="24" customFormat="1" ht="110.25" x14ac:dyDescent="0.25">
      <c r="A54" s="108" t="s">
        <v>65</v>
      </c>
      <c r="B54" s="22" t="s">
        <v>66</v>
      </c>
      <c r="C54" s="104" t="s">
        <v>67</v>
      </c>
      <c r="D54" s="22" t="s">
        <v>49</v>
      </c>
      <c r="E54" s="22">
        <v>1</v>
      </c>
      <c r="F54" s="106">
        <v>336.91</v>
      </c>
      <c r="G54" s="56">
        <f>ROUND(E54*F54,2)</f>
        <v>336.91</v>
      </c>
    </row>
    <row r="55" spans="1:7" s="24" customFormat="1" ht="189" x14ac:dyDescent="0.25">
      <c r="A55" s="108" t="s">
        <v>68</v>
      </c>
      <c r="B55" s="104" t="s">
        <v>69</v>
      </c>
      <c r="C55" s="104" t="s">
        <v>70</v>
      </c>
      <c r="D55" s="22" t="s">
        <v>49</v>
      </c>
      <c r="E55" s="22">
        <v>12</v>
      </c>
      <c r="F55" s="106">
        <v>20</v>
      </c>
      <c r="G55" s="56">
        <f t="shared" ref="G55:G71" si="4">ROUND(E55*F55,2)</f>
        <v>240</v>
      </c>
    </row>
    <row r="56" spans="1:7" s="24" customFormat="1" ht="63.75" customHeight="1" x14ac:dyDescent="0.25">
      <c r="A56" s="108" t="s">
        <v>71</v>
      </c>
      <c r="B56" s="22" t="s">
        <v>72</v>
      </c>
      <c r="C56" s="104" t="s">
        <v>73</v>
      </c>
      <c r="D56" s="22" t="s">
        <v>49</v>
      </c>
      <c r="E56" s="22">
        <v>18</v>
      </c>
      <c r="F56" s="106">
        <v>65</v>
      </c>
      <c r="G56" s="56">
        <f t="shared" si="4"/>
        <v>1170</v>
      </c>
    </row>
    <row r="57" spans="1:7" s="24" customFormat="1" ht="110.25" x14ac:dyDescent="0.25">
      <c r="A57" s="108" t="s">
        <v>74</v>
      </c>
      <c r="B57" s="104" t="s">
        <v>75</v>
      </c>
      <c r="C57" s="104" t="s">
        <v>76</v>
      </c>
      <c r="D57" s="22" t="s">
        <v>49</v>
      </c>
      <c r="E57" s="22">
        <v>20</v>
      </c>
      <c r="F57" s="106">
        <v>60</v>
      </c>
      <c r="G57" s="56">
        <f t="shared" si="4"/>
        <v>1200</v>
      </c>
    </row>
    <row r="58" spans="1:7" s="24" customFormat="1" ht="126" x14ac:dyDescent="0.25">
      <c r="A58" s="108" t="s">
        <v>77</v>
      </c>
      <c r="B58" s="22" t="s">
        <v>78</v>
      </c>
      <c r="C58" s="104" t="s">
        <v>79</v>
      </c>
      <c r="D58" s="22" t="s">
        <v>49</v>
      </c>
      <c r="E58" s="22">
        <v>75</v>
      </c>
      <c r="F58" s="106">
        <v>150</v>
      </c>
      <c r="G58" s="56">
        <f t="shared" si="4"/>
        <v>11250</v>
      </c>
    </row>
    <row r="59" spans="1:7" s="24" customFormat="1" x14ac:dyDescent="0.25">
      <c r="A59" s="111" t="s">
        <v>80</v>
      </c>
      <c r="B59" s="112"/>
      <c r="C59" s="112"/>
      <c r="D59" s="112"/>
      <c r="E59" s="112"/>
      <c r="F59" s="113"/>
      <c r="G59" s="56">
        <f t="shared" si="4"/>
        <v>0</v>
      </c>
    </row>
    <row r="60" spans="1:7" s="24" customFormat="1" ht="189" x14ac:dyDescent="0.25">
      <c r="A60" s="108" t="s">
        <v>81</v>
      </c>
      <c r="B60" s="104" t="s">
        <v>82</v>
      </c>
      <c r="C60" s="104" t="s">
        <v>83</v>
      </c>
      <c r="D60" s="22" t="s">
        <v>49</v>
      </c>
      <c r="E60" s="22">
        <v>75</v>
      </c>
      <c r="F60" s="106">
        <v>91</v>
      </c>
      <c r="G60" s="56">
        <f t="shared" si="4"/>
        <v>6825</v>
      </c>
    </row>
    <row r="61" spans="1:7" s="24" customFormat="1" ht="175.5" customHeight="1" x14ac:dyDescent="0.25">
      <c r="A61" s="108" t="s">
        <v>84</v>
      </c>
      <c r="B61" s="104" t="s">
        <v>85</v>
      </c>
      <c r="C61" s="104" t="s">
        <v>86</v>
      </c>
      <c r="D61" s="22" t="s">
        <v>49</v>
      </c>
      <c r="E61" s="22">
        <v>150</v>
      </c>
      <c r="F61" s="106">
        <v>469.4</v>
      </c>
      <c r="G61" s="56">
        <f t="shared" si="4"/>
        <v>70410</v>
      </c>
    </row>
    <row r="62" spans="1:7" s="24" customFormat="1" ht="78" customHeight="1" x14ac:dyDescent="0.25">
      <c r="A62" s="108" t="s">
        <v>87</v>
      </c>
      <c r="B62" s="104" t="s">
        <v>88</v>
      </c>
      <c r="C62" s="104" t="s">
        <v>89</v>
      </c>
      <c r="D62" s="22" t="s">
        <v>49</v>
      </c>
      <c r="E62" s="22">
        <v>5</v>
      </c>
      <c r="F62" s="106">
        <v>100</v>
      </c>
      <c r="G62" s="56">
        <f t="shared" si="4"/>
        <v>500</v>
      </c>
    </row>
    <row r="63" spans="1:7" s="24" customFormat="1" ht="163.15" customHeight="1" x14ac:dyDescent="0.25">
      <c r="A63" s="108" t="s">
        <v>90</v>
      </c>
      <c r="B63" s="104" t="s">
        <v>91</v>
      </c>
      <c r="C63" s="104" t="s">
        <v>218</v>
      </c>
      <c r="D63" s="22" t="s">
        <v>49</v>
      </c>
      <c r="E63" s="22">
        <v>150</v>
      </c>
      <c r="F63" s="106">
        <v>100</v>
      </c>
      <c r="G63" s="56">
        <f t="shared" si="4"/>
        <v>15000</v>
      </c>
    </row>
    <row r="64" spans="1:7" s="24" customFormat="1" ht="145.5" customHeight="1" x14ac:dyDescent="0.25">
      <c r="A64" s="108" t="s">
        <v>92</v>
      </c>
      <c r="B64" s="104" t="s">
        <v>93</v>
      </c>
      <c r="C64" s="104" t="s">
        <v>94</v>
      </c>
      <c r="D64" s="22" t="s">
        <v>49</v>
      </c>
      <c r="E64" s="22">
        <v>135</v>
      </c>
      <c r="F64" s="106">
        <v>27.78</v>
      </c>
      <c r="G64" s="56">
        <f t="shared" si="4"/>
        <v>3750.3</v>
      </c>
    </row>
    <row r="65" spans="1:7" s="24" customFormat="1" ht="157.5" x14ac:dyDescent="0.25">
      <c r="A65" s="108" t="s">
        <v>95</v>
      </c>
      <c r="B65" s="22" t="s">
        <v>96</v>
      </c>
      <c r="C65" s="104" t="s">
        <v>97</v>
      </c>
      <c r="D65" s="22" t="s">
        <v>49</v>
      </c>
      <c r="E65" s="22">
        <v>4</v>
      </c>
      <c r="F65" s="106">
        <v>440</v>
      </c>
      <c r="G65" s="56">
        <f t="shared" si="4"/>
        <v>1760</v>
      </c>
    </row>
    <row r="66" spans="1:7" s="24" customFormat="1" ht="63" x14ac:dyDescent="0.25">
      <c r="A66" s="108" t="s">
        <v>98</v>
      </c>
      <c r="B66" s="22" t="s">
        <v>99</v>
      </c>
      <c r="C66" s="104" t="s">
        <v>100</v>
      </c>
      <c r="D66" s="22" t="s">
        <v>49</v>
      </c>
      <c r="E66" s="22">
        <f>2*2.3</f>
        <v>4.5999999999999996</v>
      </c>
      <c r="F66" s="106">
        <v>251</v>
      </c>
      <c r="G66" s="56">
        <f t="shared" si="4"/>
        <v>1154.5999999999999</v>
      </c>
    </row>
    <row r="67" spans="1:7" s="24" customFormat="1" ht="47.25" x14ac:dyDescent="0.25">
      <c r="A67" s="108" t="s">
        <v>101</v>
      </c>
      <c r="B67" s="22" t="s">
        <v>102</v>
      </c>
      <c r="C67" s="104" t="s">
        <v>103</v>
      </c>
      <c r="D67" s="22" t="s">
        <v>49</v>
      </c>
      <c r="E67" s="22">
        <v>2</v>
      </c>
      <c r="F67" s="22">
        <v>313.45999999999998</v>
      </c>
      <c r="G67" s="56">
        <f t="shared" si="4"/>
        <v>626.91999999999996</v>
      </c>
    </row>
    <row r="68" spans="1:7" s="24" customFormat="1" x14ac:dyDescent="0.25">
      <c r="A68" s="111" t="s">
        <v>104</v>
      </c>
      <c r="B68" s="112"/>
      <c r="C68" s="112"/>
      <c r="D68" s="112"/>
      <c r="E68" s="112"/>
      <c r="F68" s="113"/>
      <c r="G68" s="56"/>
    </row>
    <row r="69" spans="1:7" s="24" customFormat="1" ht="173.25" x14ac:dyDescent="0.25">
      <c r="A69" s="108" t="s">
        <v>105</v>
      </c>
      <c r="B69" s="104" t="s">
        <v>106</v>
      </c>
      <c r="C69" s="104" t="s">
        <v>107</v>
      </c>
      <c r="D69" s="22" t="s">
        <v>49</v>
      </c>
      <c r="E69" s="22">
        <v>53</v>
      </c>
      <c r="F69" s="106">
        <v>250</v>
      </c>
      <c r="G69" s="56">
        <f t="shared" si="4"/>
        <v>13250</v>
      </c>
    </row>
    <row r="70" spans="1:7" s="24" customFormat="1" ht="299.25" x14ac:dyDescent="0.25">
      <c r="A70" s="108" t="s">
        <v>108</v>
      </c>
      <c r="B70" s="22" t="s">
        <v>109</v>
      </c>
      <c r="C70" s="104" t="s">
        <v>110</v>
      </c>
      <c r="D70" s="22" t="s">
        <v>49</v>
      </c>
      <c r="E70" s="22">
        <v>53</v>
      </c>
      <c r="F70" s="106">
        <v>1010</v>
      </c>
      <c r="G70" s="56">
        <f t="shared" si="4"/>
        <v>53530</v>
      </c>
    </row>
    <row r="71" spans="1:7" s="24" customFormat="1" ht="201" customHeight="1" x14ac:dyDescent="0.25">
      <c r="A71" s="108" t="s">
        <v>111</v>
      </c>
      <c r="B71" s="22" t="s">
        <v>112</v>
      </c>
      <c r="C71" s="104" t="s">
        <v>113</v>
      </c>
      <c r="D71" s="22" t="s">
        <v>49</v>
      </c>
      <c r="E71" s="22">
        <v>15</v>
      </c>
      <c r="F71" s="106">
        <v>350</v>
      </c>
      <c r="G71" s="56">
        <f t="shared" si="4"/>
        <v>5250</v>
      </c>
    </row>
    <row r="72" spans="1:7" s="24" customFormat="1" hidden="1" x14ac:dyDescent="0.25">
      <c r="A72" s="64" t="s">
        <v>114</v>
      </c>
      <c r="B72" s="64" t="s">
        <v>29</v>
      </c>
      <c r="C72" s="64"/>
      <c r="D72" s="64"/>
      <c r="E72" s="64"/>
      <c r="F72" s="64"/>
      <c r="G72" s="67">
        <f>SUM(G73:G74)</f>
        <v>0</v>
      </c>
    </row>
    <row r="73" spans="1:7" s="24" customFormat="1" hidden="1" x14ac:dyDescent="0.25">
      <c r="A73" s="28"/>
      <c r="B73" s="22"/>
      <c r="C73" s="22"/>
      <c r="D73" s="22"/>
      <c r="E73" s="22"/>
      <c r="F73" s="22"/>
      <c r="G73" s="56">
        <f t="shared" ref="G73:G74" si="5">ROUND(E73*F73,2)</f>
        <v>0</v>
      </c>
    </row>
    <row r="74" spans="1:7" s="24" customFormat="1" x14ac:dyDescent="0.25">
      <c r="A74" s="28"/>
      <c r="B74" s="22"/>
      <c r="C74" s="22"/>
      <c r="D74" s="22"/>
      <c r="E74" s="22"/>
      <c r="F74" s="22"/>
      <c r="G74" s="56">
        <f t="shared" si="5"/>
        <v>0</v>
      </c>
    </row>
    <row r="75" spans="1:7" s="30" customFormat="1" x14ac:dyDescent="0.25">
      <c r="A75" s="126" t="s">
        <v>115</v>
      </c>
      <c r="B75" s="127"/>
      <c r="C75" s="127"/>
      <c r="D75" s="127"/>
      <c r="E75" s="127"/>
      <c r="F75" s="128"/>
      <c r="G75" s="41">
        <f>SUM(G35,G41,G46,G49,G52,G72)</f>
        <v>346800.93000000005</v>
      </c>
    </row>
    <row r="76" spans="1:7" s="24" customFormat="1" x14ac:dyDescent="0.25">
      <c r="A76" s="129" t="s">
        <v>116</v>
      </c>
      <c r="B76" s="130"/>
      <c r="C76" s="130"/>
      <c r="D76" s="130"/>
      <c r="E76" s="130"/>
      <c r="F76" s="131"/>
      <c r="G76" s="58">
        <f>7%*G75</f>
        <v>24276.065100000007</v>
      </c>
    </row>
    <row r="77" spans="1:7" s="30" customFormat="1" x14ac:dyDescent="0.25">
      <c r="A77" s="118" t="s">
        <v>117</v>
      </c>
      <c r="B77" s="119"/>
      <c r="C77" s="119"/>
      <c r="D77" s="119"/>
      <c r="E77" s="119"/>
      <c r="F77" s="120"/>
      <c r="G77" s="57">
        <f>SUM(G75:G76)</f>
        <v>371076.99510000006</v>
      </c>
    </row>
    <row r="78" spans="1:7" s="30" customFormat="1" x14ac:dyDescent="0.25"/>
    <row r="79" spans="1:7" s="30" customFormat="1" x14ac:dyDescent="0.25">
      <c r="G79" s="107"/>
    </row>
    <row r="80" spans="1:7" s="30" customFormat="1" x14ac:dyDescent="0.25"/>
  </sheetData>
  <sheetProtection formatCells="0" formatColumns="0" formatRows="0" insertRows="0" deleteRows="0" selectLockedCells="1"/>
  <dataConsolidate/>
  <mergeCells count="17">
    <mergeCell ref="A59:F59"/>
    <mergeCell ref="A68:F68"/>
    <mergeCell ref="A11:B11"/>
    <mergeCell ref="A18:B18"/>
    <mergeCell ref="A20:B20"/>
    <mergeCell ref="A77:F77"/>
    <mergeCell ref="A21:B21"/>
    <mergeCell ref="A28:B28"/>
    <mergeCell ref="A30:B30"/>
    <mergeCell ref="B49:F49"/>
    <mergeCell ref="B35:F35"/>
    <mergeCell ref="B41:F41"/>
    <mergeCell ref="B52:F52"/>
    <mergeCell ref="A75:F75"/>
    <mergeCell ref="A76:F76"/>
    <mergeCell ref="A29:B29"/>
    <mergeCell ref="A53:F53"/>
  </mergeCells>
  <conditionalFormatting sqref="E12">
    <cfRule type="cellIs" dxfId="24" priority="6" operator="notBetween">
      <formula>0</formula>
      <formula>75</formula>
    </cfRule>
  </conditionalFormatting>
  <conditionalFormatting sqref="D18">
    <cfRule type="cellIs" dxfId="23" priority="1" operator="equal">
      <formula>0</formula>
    </cfRule>
    <cfRule type="cellIs" dxfId="22" priority="4" operator="lessThan">
      <formula>100</formula>
    </cfRule>
    <cfRule type="cellIs" dxfId="21" priority="5" operator="greaterThan">
      <formula>100</formula>
    </cfRule>
  </conditionalFormatting>
  <dataValidations xWindow="625" yWindow="324" count="14">
    <dataValidation type="decimal" operator="equal" allowBlank="1" showInputMessage="1" showErrorMessage="1" promptTitle="Tähelepanu!" prompt="AMIF tulu peab võrduma AMIF kuluga." sqref="B65580 IW65580 SS65580 ACO65580 AMK65580 AWG65580 BGC65580 BPY65580 BZU65580 CJQ65580 CTM65580 DDI65580 DNE65580 DXA65580 EGW65580 EQS65580 FAO65580 FKK65580 FUG65580 GEC65580 GNY65580 GXU65580 HHQ65580 HRM65580 IBI65580 ILE65580 IVA65580 JEW65580 JOS65580 JYO65580 KIK65580 KSG65580 LCC65580 LLY65580 LVU65580 MFQ65580 MPM65580 MZI65580 NJE65580 NTA65580 OCW65580 OMS65580 OWO65580 PGK65580 PQG65580 QAC65580 QJY65580 QTU65580 RDQ65580 RNM65580 RXI65580 SHE65580 SRA65580 TAW65580 TKS65580 TUO65580 UEK65580 UOG65580 UYC65580 VHY65580 VRU65580 WBQ65580 WLM65580 WVI65580 B131116 IW131116 SS131116 ACO131116 AMK131116 AWG131116 BGC131116 BPY131116 BZU131116 CJQ131116 CTM131116 DDI131116 DNE131116 DXA131116 EGW131116 EQS131116 FAO131116 FKK131116 FUG131116 GEC131116 GNY131116 GXU131116 HHQ131116 HRM131116 IBI131116 ILE131116 IVA131116 JEW131116 JOS131116 JYO131116 KIK131116 KSG131116 LCC131116 LLY131116 LVU131116 MFQ131116 MPM131116 MZI131116 NJE131116 NTA131116 OCW131116 OMS131116 OWO131116 PGK131116 PQG131116 QAC131116 QJY131116 QTU131116 RDQ131116 RNM131116 RXI131116 SHE131116 SRA131116 TAW131116 TKS131116 TUO131116 UEK131116 UOG131116 UYC131116 VHY131116 VRU131116 WBQ131116 WLM131116 WVI131116 B196652 IW196652 SS196652 ACO196652 AMK196652 AWG196652 BGC196652 BPY196652 BZU196652 CJQ196652 CTM196652 DDI196652 DNE196652 DXA196652 EGW196652 EQS196652 FAO196652 FKK196652 FUG196652 GEC196652 GNY196652 GXU196652 HHQ196652 HRM196652 IBI196652 ILE196652 IVA196652 JEW196652 JOS196652 JYO196652 KIK196652 KSG196652 LCC196652 LLY196652 LVU196652 MFQ196652 MPM196652 MZI196652 NJE196652 NTA196652 OCW196652 OMS196652 OWO196652 PGK196652 PQG196652 QAC196652 QJY196652 QTU196652 RDQ196652 RNM196652 RXI196652 SHE196652 SRA196652 TAW196652 TKS196652 TUO196652 UEK196652 UOG196652 UYC196652 VHY196652 VRU196652 WBQ196652 WLM196652 WVI196652 B262188 IW262188 SS262188 ACO262188 AMK262188 AWG262188 BGC262188 BPY262188 BZU262188 CJQ262188 CTM262188 DDI262188 DNE262188 DXA262188 EGW262188 EQS262188 FAO262188 FKK262188 FUG262188 GEC262188 GNY262188 GXU262188 HHQ262188 HRM262188 IBI262188 ILE262188 IVA262188 JEW262188 JOS262188 JYO262188 KIK262188 KSG262188 LCC262188 LLY262188 LVU262188 MFQ262188 MPM262188 MZI262188 NJE262188 NTA262188 OCW262188 OMS262188 OWO262188 PGK262188 PQG262188 QAC262188 QJY262188 QTU262188 RDQ262188 RNM262188 RXI262188 SHE262188 SRA262188 TAW262188 TKS262188 TUO262188 UEK262188 UOG262188 UYC262188 VHY262188 VRU262188 WBQ262188 WLM262188 WVI262188 B327724 IW327724 SS327724 ACO327724 AMK327724 AWG327724 BGC327724 BPY327724 BZU327724 CJQ327724 CTM327724 DDI327724 DNE327724 DXA327724 EGW327724 EQS327724 FAO327724 FKK327724 FUG327724 GEC327724 GNY327724 GXU327724 HHQ327724 HRM327724 IBI327724 ILE327724 IVA327724 JEW327724 JOS327724 JYO327724 KIK327724 KSG327724 LCC327724 LLY327724 LVU327724 MFQ327724 MPM327724 MZI327724 NJE327724 NTA327724 OCW327724 OMS327724 OWO327724 PGK327724 PQG327724 QAC327724 QJY327724 QTU327724 RDQ327724 RNM327724 RXI327724 SHE327724 SRA327724 TAW327724 TKS327724 TUO327724 UEK327724 UOG327724 UYC327724 VHY327724 VRU327724 WBQ327724 WLM327724 WVI327724 B393260 IW393260 SS393260 ACO393260 AMK393260 AWG393260 BGC393260 BPY393260 BZU393260 CJQ393260 CTM393260 DDI393260 DNE393260 DXA393260 EGW393260 EQS393260 FAO393260 FKK393260 FUG393260 GEC393260 GNY393260 GXU393260 HHQ393260 HRM393260 IBI393260 ILE393260 IVA393260 JEW393260 JOS393260 JYO393260 KIK393260 KSG393260 LCC393260 LLY393260 LVU393260 MFQ393260 MPM393260 MZI393260 NJE393260 NTA393260 OCW393260 OMS393260 OWO393260 PGK393260 PQG393260 QAC393260 QJY393260 QTU393260 RDQ393260 RNM393260 RXI393260 SHE393260 SRA393260 TAW393260 TKS393260 TUO393260 UEK393260 UOG393260 UYC393260 VHY393260 VRU393260 WBQ393260 WLM393260 WVI393260 B458796 IW458796 SS458796 ACO458796 AMK458796 AWG458796 BGC458796 BPY458796 BZU458796 CJQ458796 CTM458796 DDI458796 DNE458796 DXA458796 EGW458796 EQS458796 FAO458796 FKK458796 FUG458796 GEC458796 GNY458796 GXU458796 HHQ458796 HRM458796 IBI458796 ILE458796 IVA458796 JEW458796 JOS458796 JYO458796 KIK458796 KSG458796 LCC458796 LLY458796 LVU458796 MFQ458796 MPM458796 MZI458796 NJE458796 NTA458796 OCW458796 OMS458796 OWO458796 PGK458796 PQG458796 QAC458796 QJY458796 QTU458796 RDQ458796 RNM458796 RXI458796 SHE458796 SRA458796 TAW458796 TKS458796 TUO458796 UEK458796 UOG458796 UYC458796 VHY458796 VRU458796 WBQ458796 WLM458796 WVI458796 B524332 IW524332 SS524332 ACO524332 AMK524332 AWG524332 BGC524332 BPY524332 BZU524332 CJQ524332 CTM524332 DDI524332 DNE524332 DXA524332 EGW524332 EQS524332 FAO524332 FKK524332 FUG524332 GEC524332 GNY524332 GXU524332 HHQ524332 HRM524332 IBI524332 ILE524332 IVA524332 JEW524332 JOS524332 JYO524332 KIK524332 KSG524332 LCC524332 LLY524332 LVU524332 MFQ524332 MPM524332 MZI524332 NJE524332 NTA524332 OCW524332 OMS524332 OWO524332 PGK524332 PQG524332 QAC524332 QJY524332 QTU524332 RDQ524332 RNM524332 RXI524332 SHE524332 SRA524332 TAW524332 TKS524332 TUO524332 UEK524332 UOG524332 UYC524332 VHY524332 VRU524332 WBQ524332 WLM524332 WVI524332 B589868 IW589868 SS589868 ACO589868 AMK589868 AWG589868 BGC589868 BPY589868 BZU589868 CJQ589868 CTM589868 DDI589868 DNE589868 DXA589868 EGW589868 EQS589868 FAO589868 FKK589868 FUG589868 GEC589868 GNY589868 GXU589868 HHQ589868 HRM589868 IBI589868 ILE589868 IVA589868 JEW589868 JOS589868 JYO589868 KIK589868 KSG589868 LCC589868 LLY589868 LVU589868 MFQ589868 MPM589868 MZI589868 NJE589868 NTA589868 OCW589868 OMS589868 OWO589868 PGK589868 PQG589868 QAC589868 QJY589868 QTU589868 RDQ589868 RNM589868 RXI589868 SHE589868 SRA589868 TAW589868 TKS589868 TUO589868 UEK589868 UOG589868 UYC589868 VHY589868 VRU589868 WBQ589868 WLM589868 WVI589868 B655404 IW655404 SS655404 ACO655404 AMK655404 AWG655404 BGC655404 BPY655404 BZU655404 CJQ655404 CTM655404 DDI655404 DNE655404 DXA655404 EGW655404 EQS655404 FAO655404 FKK655404 FUG655404 GEC655404 GNY655404 GXU655404 HHQ655404 HRM655404 IBI655404 ILE655404 IVA655404 JEW655404 JOS655404 JYO655404 KIK655404 KSG655404 LCC655404 LLY655404 LVU655404 MFQ655404 MPM655404 MZI655404 NJE655404 NTA655404 OCW655404 OMS655404 OWO655404 PGK655404 PQG655404 QAC655404 QJY655404 QTU655404 RDQ655404 RNM655404 RXI655404 SHE655404 SRA655404 TAW655404 TKS655404 TUO655404 UEK655404 UOG655404 UYC655404 VHY655404 VRU655404 WBQ655404 WLM655404 WVI655404 B720940 IW720940 SS720940 ACO720940 AMK720940 AWG720940 BGC720940 BPY720940 BZU720940 CJQ720940 CTM720940 DDI720940 DNE720940 DXA720940 EGW720940 EQS720940 FAO720940 FKK720940 FUG720940 GEC720940 GNY720940 GXU720940 HHQ720940 HRM720940 IBI720940 ILE720940 IVA720940 JEW720940 JOS720940 JYO720940 KIK720940 KSG720940 LCC720940 LLY720940 LVU720940 MFQ720940 MPM720940 MZI720940 NJE720940 NTA720940 OCW720940 OMS720940 OWO720940 PGK720940 PQG720940 QAC720940 QJY720940 QTU720940 RDQ720940 RNM720940 RXI720940 SHE720940 SRA720940 TAW720940 TKS720940 TUO720940 UEK720940 UOG720940 UYC720940 VHY720940 VRU720940 WBQ720940 WLM720940 WVI720940 B786476 IW786476 SS786476 ACO786476 AMK786476 AWG786476 BGC786476 BPY786476 BZU786476 CJQ786476 CTM786476 DDI786476 DNE786476 DXA786476 EGW786476 EQS786476 FAO786476 FKK786476 FUG786476 GEC786476 GNY786476 GXU786476 HHQ786476 HRM786476 IBI786476 ILE786476 IVA786476 JEW786476 JOS786476 JYO786476 KIK786476 KSG786476 LCC786476 LLY786476 LVU786476 MFQ786476 MPM786476 MZI786476 NJE786476 NTA786476 OCW786476 OMS786476 OWO786476 PGK786476 PQG786476 QAC786476 QJY786476 QTU786476 RDQ786476 RNM786476 RXI786476 SHE786476 SRA786476 TAW786476 TKS786476 TUO786476 UEK786476 UOG786476 UYC786476 VHY786476 VRU786476 WBQ786476 WLM786476 WVI786476 B852012 IW852012 SS852012 ACO852012 AMK852012 AWG852012 BGC852012 BPY852012 BZU852012 CJQ852012 CTM852012 DDI852012 DNE852012 DXA852012 EGW852012 EQS852012 FAO852012 FKK852012 FUG852012 GEC852012 GNY852012 GXU852012 HHQ852012 HRM852012 IBI852012 ILE852012 IVA852012 JEW852012 JOS852012 JYO852012 KIK852012 KSG852012 LCC852012 LLY852012 LVU852012 MFQ852012 MPM852012 MZI852012 NJE852012 NTA852012 OCW852012 OMS852012 OWO852012 PGK852012 PQG852012 QAC852012 QJY852012 QTU852012 RDQ852012 RNM852012 RXI852012 SHE852012 SRA852012 TAW852012 TKS852012 TUO852012 UEK852012 UOG852012 UYC852012 VHY852012 VRU852012 WBQ852012 WLM852012 WVI852012 B917548 IW917548 SS917548 ACO917548 AMK917548 AWG917548 BGC917548 BPY917548 BZU917548 CJQ917548 CTM917548 DDI917548 DNE917548 DXA917548 EGW917548 EQS917548 FAO917548 FKK917548 FUG917548 GEC917548 GNY917548 GXU917548 HHQ917548 HRM917548 IBI917548 ILE917548 IVA917548 JEW917548 JOS917548 JYO917548 KIK917548 KSG917548 LCC917548 LLY917548 LVU917548 MFQ917548 MPM917548 MZI917548 NJE917548 NTA917548 OCW917548 OMS917548 OWO917548 PGK917548 PQG917548 QAC917548 QJY917548 QTU917548 RDQ917548 RNM917548 RXI917548 SHE917548 SRA917548 TAW917548 TKS917548 TUO917548 UEK917548 UOG917548 UYC917548 VHY917548 VRU917548 WBQ917548 WLM917548 WVI917548 B983084 IW983084 SS983084 ACO983084 AMK983084 AWG983084 BGC983084 BPY983084 BZU983084 CJQ983084 CTM983084 DDI983084 DNE983084 DXA983084 EGW983084 EQS983084 FAO983084 FKK983084 FUG983084 GEC983084 GNY983084 GXU983084 HHQ983084 HRM983084 IBI983084 ILE983084 IVA983084 JEW983084 JOS983084 JYO983084 KIK983084 KSG983084 LCC983084 LLY983084 LVU983084 MFQ983084 MPM983084 MZI983084 NJE983084 NTA983084 OCW983084 OMS983084 OWO983084 PGK983084 PQG983084 QAC983084 QJY983084 QTU983084 RDQ983084 RNM983084 RXI983084 SHE983084 SRA983084 TAW983084 TKS983084 TUO983084 UEK983084 UOG983084 UYC983084 VHY983084 VRU983084 WBQ983084 WLM983084 WVI983084" xr:uid="{00000000-0002-0000-0000-000000000000}">
      <formula1>G65567</formula1>
    </dataValidation>
    <dataValidation type="decimal" operator="equal" allowBlank="1" showInputMessage="1" showErrorMessage="1" promptTitle="Tähelepanu!" prompt="Kogusumma peab olema võrdne projekti kogukuludega." sqref="B65576 IW65576 SS65576 ACO65576 AMK65576 AWG65576 BGC65576 BPY65576 BZU65576 CJQ65576 CTM65576 DDI65576 DNE65576 DXA65576 EGW65576 EQS65576 FAO65576 FKK65576 FUG65576 GEC65576 GNY65576 GXU65576 HHQ65576 HRM65576 IBI65576 ILE65576 IVA65576 JEW65576 JOS65576 JYO65576 KIK65576 KSG65576 LCC65576 LLY65576 LVU65576 MFQ65576 MPM65576 MZI65576 NJE65576 NTA65576 OCW65576 OMS65576 OWO65576 PGK65576 PQG65576 QAC65576 QJY65576 QTU65576 RDQ65576 RNM65576 RXI65576 SHE65576 SRA65576 TAW65576 TKS65576 TUO65576 UEK65576 UOG65576 UYC65576 VHY65576 VRU65576 WBQ65576 WLM65576 WVI65576 B131112 IW131112 SS131112 ACO131112 AMK131112 AWG131112 BGC131112 BPY131112 BZU131112 CJQ131112 CTM131112 DDI131112 DNE131112 DXA131112 EGW131112 EQS131112 FAO131112 FKK131112 FUG131112 GEC131112 GNY131112 GXU131112 HHQ131112 HRM131112 IBI131112 ILE131112 IVA131112 JEW131112 JOS131112 JYO131112 KIK131112 KSG131112 LCC131112 LLY131112 LVU131112 MFQ131112 MPM131112 MZI131112 NJE131112 NTA131112 OCW131112 OMS131112 OWO131112 PGK131112 PQG131112 QAC131112 QJY131112 QTU131112 RDQ131112 RNM131112 RXI131112 SHE131112 SRA131112 TAW131112 TKS131112 TUO131112 UEK131112 UOG131112 UYC131112 VHY131112 VRU131112 WBQ131112 WLM131112 WVI131112 B196648 IW196648 SS196648 ACO196648 AMK196648 AWG196648 BGC196648 BPY196648 BZU196648 CJQ196648 CTM196648 DDI196648 DNE196648 DXA196648 EGW196648 EQS196648 FAO196648 FKK196648 FUG196648 GEC196648 GNY196648 GXU196648 HHQ196648 HRM196648 IBI196648 ILE196648 IVA196648 JEW196648 JOS196648 JYO196648 KIK196648 KSG196648 LCC196648 LLY196648 LVU196648 MFQ196648 MPM196648 MZI196648 NJE196648 NTA196648 OCW196648 OMS196648 OWO196648 PGK196648 PQG196648 QAC196648 QJY196648 QTU196648 RDQ196648 RNM196648 RXI196648 SHE196648 SRA196648 TAW196648 TKS196648 TUO196648 UEK196648 UOG196648 UYC196648 VHY196648 VRU196648 WBQ196648 WLM196648 WVI196648 B262184 IW262184 SS262184 ACO262184 AMK262184 AWG262184 BGC262184 BPY262184 BZU262184 CJQ262184 CTM262184 DDI262184 DNE262184 DXA262184 EGW262184 EQS262184 FAO262184 FKK262184 FUG262184 GEC262184 GNY262184 GXU262184 HHQ262184 HRM262184 IBI262184 ILE262184 IVA262184 JEW262184 JOS262184 JYO262184 KIK262184 KSG262184 LCC262184 LLY262184 LVU262184 MFQ262184 MPM262184 MZI262184 NJE262184 NTA262184 OCW262184 OMS262184 OWO262184 PGK262184 PQG262184 QAC262184 QJY262184 QTU262184 RDQ262184 RNM262184 RXI262184 SHE262184 SRA262184 TAW262184 TKS262184 TUO262184 UEK262184 UOG262184 UYC262184 VHY262184 VRU262184 WBQ262184 WLM262184 WVI262184 B327720 IW327720 SS327720 ACO327720 AMK327720 AWG327720 BGC327720 BPY327720 BZU327720 CJQ327720 CTM327720 DDI327720 DNE327720 DXA327720 EGW327720 EQS327720 FAO327720 FKK327720 FUG327720 GEC327720 GNY327720 GXU327720 HHQ327720 HRM327720 IBI327720 ILE327720 IVA327720 JEW327720 JOS327720 JYO327720 KIK327720 KSG327720 LCC327720 LLY327720 LVU327720 MFQ327720 MPM327720 MZI327720 NJE327720 NTA327720 OCW327720 OMS327720 OWO327720 PGK327720 PQG327720 QAC327720 QJY327720 QTU327720 RDQ327720 RNM327720 RXI327720 SHE327720 SRA327720 TAW327720 TKS327720 TUO327720 UEK327720 UOG327720 UYC327720 VHY327720 VRU327720 WBQ327720 WLM327720 WVI327720 B393256 IW393256 SS393256 ACO393256 AMK393256 AWG393256 BGC393256 BPY393256 BZU393256 CJQ393256 CTM393256 DDI393256 DNE393256 DXA393256 EGW393256 EQS393256 FAO393256 FKK393256 FUG393256 GEC393256 GNY393256 GXU393256 HHQ393256 HRM393256 IBI393256 ILE393256 IVA393256 JEW393256 JOS393256 JYO393256 KIK393256 KSG393256 LCC393256 LLY393256 LVU393256 MFQ393256 MPM393256 MZI393256 NJE393256 NTA393256 OCW393256 OMS393256 OWO393256 PGK393256 PQG393256 QAC393256 QJY393256 QTU393256 RDQ393256 RNM393256 RXI393256 SHE393256 SRA393256 TAW393256 TKS393256 TUO393256 UEK393256 UOG393256 UYC393256 VHY393256 VRU393256 WBQ393256 WLM393256 WVI393256 B458792 IW458792 SS458792 ACO458792 AMK458792 AWG458792 BGC458792 BPY458792 BZU458792 CJQ458792 CTM458792 DDI458792 DNE458792 DXA458792 EGW458792 EQS458792 FAO458792 FKK458792 FUG458792 GEC458792 GNY458792 GXU458792 HHQ458792 HRM458792 IBI458792 ILE458792 IVA458792 JEW458792 JOS458792 JYO458792 KIK458792 KSG458792 LCC458792 LLY458792 LVU458792 MFQ458792 MPM458792 MZI458792 NJE458792 NTA458792 OCW458792 OMS458792 OWO458792 PGK458792 PQG458792 QAC458792 QJY458792 QTU458792 RDQ458792 RNM458792 RXI458792 SHE458792 SRA458792 TAW458792 TKS458792 TUO458792 UEK458792 UOG458792 UYC458792 VHY458792 VRU458792 WBQ458792 WLM458792 WVI458792 B524328 IW524328 SS524328 ACO524328 AMK524328 AWG524328 BGC524328 BPY524328 BZU524328 CJQ524328 CTM524328 DDI524328 DNE524328 DXA524328 EGW524328 EQS524328 FAO524328 FKK524328 FUG524328 GEC524328 GNY524328 GXU524328 HHQ524328 HRM524328 IBI524328 ILE524328 IVA524328 JEW524328 JOS524328 JYO524328 KIK524328 KSG524328 LCC524328 LLY524328 LVU524328 MFQ524328 MPM524328 MZI524328 NJE524328 NTA524328 OCW524328 OMS524328 OWO524328 PGK524328 PQG524328 QAC524328 QJY524328 QTU524328 RDQ524328 RNM524328 RXI524328 SHE524328 SRA524328 TAW524328 TKS524328 TUO524328 UEK524328 UOG524328 UYC524328 VHY524328 VRU524328 WBQ524328 WLM524328 WVI524328 B589864 IW589864 SS589864 ACO589864 AMK589864 AWG589864 BGC589864 BPY589864 BZU589864 CJQ589864 CTM589864 DDI589864 DNE589864 DXA589864 EGW589864 EQS589864 FAO589864 FKK589864 FUG589864 GEC589864 GNY589864 GXU589864 HHQ589864 HRM589864 IBI589864 ILE589864 IVA589864 JEW589864 JOS589864 JYO589864 KIK589864 KSG589864 LCC589864 LLY589864 LVU589864 MFQ589864 MPM589864 MZI589864 NJE589864 NTA589864 OCW589864 OMS589864 OWO589864 PGK589864 PQG589864 QAC589864 QJY589864 QTU589864 RDQ589864 RNM589864 RXI589864 SHE589864 SRA589864 TAW589864 TKS589864 TUO589864 UEK589864 UOG589864 UYC589864 VHY589864 VRU589864 WBQ589864 WLM589864 WVI589864 B655400 IW655400 SS655400 ACO655400 AMK655400 AWG655400 BGC655400 BPY655400 BZU655400 CJQ655400 CTM655400 DDI655400 DNE655400 DXA655400 EGW655400 EQS655400 FAO655400 FKK655400 FUG655400 GEC655400 GNY655400 GXU655400 HHQ655400 HRM655400 IBI655400 ILE655400 IVA655400 JEW655400 JOS655400 JYO655400 KIK655400 KSG655400 LCC655400 LLY655400 LVU655400 MFQ655400 MPM655400 MZI655400 NJE655400 NTA655400 OCW655400 OMS655400 OWO655400 PGK655400 PQG655400 QAC655400 QJY655400 QTU655400 RDQ655400 RNM655400 RXI655400 SHE655400 SRA655400 TAW655400 TKS655400 TUO655400 UEK655400 UOG655400 UYC655400 VHY655400 VRU655400 WBQ655400 WLM655400 WVI655400 B720936 IW720936 SS720936 ACO720936 AMK720936 AWG720936 BGC720936 BPY720936 BZU720936 CJQ720936 CTM720936 DDI720936 DNE720936 DXA720936 EGW720936 EQS720936 FAO720936 FKK720936 FUG720936 GEC720936 GNY720936 GXU720936 HHQ720936 HRM720936 IBI720936 ILE720936 IVA720936 JEW720936 JOS720936 JYO720936 KIK720936 KSG720936 LCC720936 LLY720936 LVU720936 MFQ720936 MPM720936 MZI720936 NJE720936 NTA720936 OCW720936 OMS720936 OWO720936 PGK720936 PQG720936 QAC720936 QJY720936 QTU720936 RDQ720936 RNM720936 RXI720936 SHE720936 SRA720936 TAW720936 TKS720936 TUO720936 UEK720936 UOG720936 UYC720936 VHY720936 VRU720936 WBQ720936 WLM720936 WVI720936 B786472 IW786472 SS786472 ACO786472 AMK786472 AWG786472 BGC786472 BPY786472 BZU786472 CJQ786472 CTM786472 DDI786472 DNE786472 DXA786472 EGW786472 EQS786472 FAO786472 FKK786472 FUG786472 GEC786472 GNY786472 GXU786472 HHQ786472 HRM786472 IBI786472 ILE786472 IVA786472 JEW786472 JOS786472 JYO786472 KIK786472 KSG786472 LCC786472 LLY786472 LVU786472 MFQ786472 MPM786472 MZI786472 NJE786472 NTA786472 OCW786472 OMS786472 OWO786472 PGK786472 PQG786472 QAC786472 QJY786472 QTU786472 RDQ786472 RNM786472 RXI786472 SHE786472 SRA786472 TAW786472 TKS786472 TUO786472 UEK786472 UOG786472 UYC786472 VHY786472 VRU786472 WBQ786472 WLM786472 WVI786472 B852008 IW852008 SS852008 ACO852008 AMK852008 AWG852008 BGC852008 BPY852008 BZU852008 CJQ852008 CTM852008 DDI852008 DNE852008 DXA852008 EGW852008 EQS852008 FAO852008 FKK852008 FUG852008 GEC852008 GNY852008 GXU852008 HHQ852008 HRM852008 IBI852008 ILE852008 IVA852008 JEW852008 JOS852008 JYO852008 KIK852008 KSG852008 LCC852008 LLY852008 LVU852008 MFQ852008 MPM852008 MZI852008 NJE852008 NTA852008 OCW852008 OMS852008 OWO852008 PGK852008 PQG852008 QAC852008 QJY852008 QTU852008 RDQ852008 RNM852008 RXI852008 SHE852008 SRA852008 TAW852008 TKS852008 TUO852008 UEK852008 UOG852008 UYC852008 VHY852008 VRU852008 WBQ852008 WLM852008 WVI852008 B917544 IW917544 SS917544 ACO917544 AMK917544 AWG917544 BGC917544 BPY917544 BZU917544 CJQ917544 CTM917544 DDI917544 DNE917544 DXA917544 EGW917544 EQS917544 FAO917544 FKK917544 FUG917544 GEC917544 GNY917544 GXU917544 HHQ917544 HRM917544 IBI917544 ILE917544 IVA917544 JEW917544 JOS917544 JYO917544 KIK917544 KSG917544 LCC917544 LLY917544 LVU917544 MFQ917544 MPM917544 MZI917544 NJE917544 NTA917544 OCW917544 OMS917544 OWO917544 PGK917544 PQG917544 QAC917544 QJY917544 QTU917544 RDQ917544 RNM917544 RXI917544 SHE917544 SRA917544 TAW917544 TKS917544 TUO917544 UEK917544 UOG917544 UYC917544 VHY917544 VRU917544 WBQ917544 WLM917544 WVI917544 B983080 IW983080 SS983080 ACO983080 AMK983080 AWG983080 BGC983080 BPY983080 BZU983080 CJQ983080 CTM983080 DDI983080 DNE983080 DXA983080 EGW983080 EQS983080 FAO983080 FKK983080 FUG983080 GEC983080 GNY983080 GXU983080 HHQ983080 HRM983080 IBI983080 ILE983080 IVA983080 JEW983080 JOS983080 JYO983080 KIK983080 KSG983080 LCC983080 LLY983080 LVU983080 MFQ983080 MPM983080 MZI983080 NJE983080 NTA983080 OCW983080 OMS983080 OWO983080 PGK983080 PQG983080 QAC983080 QJY983080 QTU983080 RDQ983080 RNM983080 RXI983080 SHE983080 SRA983080 TAW983080 TKS983080 TUO983080 UEK983080 UOG983080 UYC983080 VHY983080 VRU983080 WBQ983080 WLM983080 WVI983080" xr:uid="{00000000-0002-0000-0000-000001000000}">
      <formula1>G65567</formula1>
    </dataValidation>
    <dataValidation type="decimal" operator="lessThan" allowBlank="1" showInputMessage="1" showErrorMessage="1" promptTitle="Tähelepanu!" prompt="SiM toetus on kuni 25% projekti kogukuludest." sqref="JD65567 SZ65567 ACV65567 AMR65567 AWN65567 BGJ65567 BQF65567 CAB65567 CJX65567 CTT65567 DDP65567 DNL65567 DXH65567 EHD65567 EQZ65567 FAV65567 FKR65567 FUN65567 GEJ65567 GOF65567 GYB65567 HHX65567 HRT65567 IBP65567 ILL65567 IVH65567 JFD65567 JOZ65567 JYV65567 KIR65567 KSN65567 LCJ65567 LMF65567 LWB65567 MFX65567 MPT65567 MZP65567 NJL65567 NTH65567 ODD65567 OMZ65567 OWV65567 PGR65567 PQN65567 QAJ65567 QKF65567 QUB65567 RDX65567 RNT65567 RXP65567 SHL65567 SRH65567 TBD65567 TKZ65567 TUV65567 UER65567 UON65567 UYJ65567 VIF65567 VSB65567 WBX65567 WLT65567 WVP65567 JD131103 SZ131103 ACV131103 AMR131103 AWN131103 BGJ131103 BQF131103 CAB131103 CJX131103 CTT131103 DDP131103 DNL131103 DXH131103 EHD131103 EQZ131103 FAV131103 FKR131103 FUN131103 GEJ131103 GOF131103 GYB131103 HHX131103 HRT131103 IBP131103 ILL131103 IVH131103 JFD131103 JOZ131103 JYV131103 KIR131103 KSN131103 LCJ131103 LMF131103 LWB131103 MFX131103 MPT131103 MZP131103 NJL131103 NTH131103 ODD131103 OMZ131103 OWV131103 PGR131103 PQN131103 QAJ131103 QKF131103 QUB131103 RDX131103 RNT131103 RXP131103 SHL131103 SRH131103 TBD131103 TKZ131103 TUV131103 UER131103 UON131103 UYJ131103 VIF131103 VSB131103 WBX131103 WLT131103 WVP131103 JD196639 SZ196639 ACV196639 AMR196639 AWN196639 BGJ196639 BQF196639 CAB196639 CJX196639 CTT196639 DDP196639 DNL196639 DXH196639 EHD196639 EQZ196639 FAV196639 FKR196639 FUN196639 GEJ196639 GOF196639 GYB196639 HHX196639 HRT196639 IBP196639 ILL196639 IVH196639 JFD196639 JOZ196639 JYV196639 KIR196639 KSN196639 LCJ196639 LMF196639 LWB196639 MFX196639 MPT196639 MZP196639 NJL196639 NTH196639 ODD196639 OMZ196639 OWV196639 PGR196639 PQN196639 QAJ196639 QKF196639 QUB196639 RDX196639 RNT196639 RXP196639 SHL196639 SRH196639 TBD196639 TKZ196639 TUV196639 UER196639 UON196639 UYJ196639 VIF196639 VSB196639 WBX196639 WLT196639 WVP196639 JD262175 SZ262175 ACV262175 AMR262175 AWN262175 BGJ262175 BQF262175 CAB262175 CJX262175 CTT262175 DDP262175 DNL262175 DXH262175 EHD262175 EQZ262175 FAV262175 FKR262175 FUN262175 GEJ262175 GOF262175 GYB262175 HHX262175 HRT262175 IBP262175 ILL262175 IVH262175 JFD262175 JOZ262175 JYV262175 KIR262175 KSN262175 LCJ262175 LMF262175 LWB262175 MFX262175 MPT262175 MZP262175 NJL262175 NTH262175 ODD262175 OMZ262175 OWV262175 PGR262175 PQN262175 QAJ262175 QKF262175 QUB262175 RDX262175 RNT262175 RXP262175 SHL262175 SRH262175 TBD262175 TKZ262175 TUV262175 UER262175 UON262175 UYJ262175 VIF262175 VSB262175 WBX262175 WLT262175 WVP262175 JD327711 SZ327711 ACV327711 AMR327711 AWN327711 BGJ327711 BQF327711 CAB327711 CJX327711 CTT327711 DDP327711 DNL327711 DXH327711 EHD327711 EQZ327711 FAV327711 FKR327711 FUN327711 GEJ327711 GOF327711 GYB327711 HHX327711 HRT327711 IBP327711 ILL327711 IVH327711 JFD327711 JOZ327711 JYV327711 KIR327711 KSN327711 LCJ327711 LMF327711 LWB327711 MFX327711 MPT327711 MZP327711 NJL327711 NTH327711 ODD327711 OMZ327711 OWV327711 PGR327711 PQN327711 QAJ327711 QKF327711 QUB327711 RDX327711 RNT327711 RXP327711 SHL327711 SRH327711 TBD327711 TKZ327711 TUV327711 UER327711 UON327711 UYJ327711 VIF327711 VSB327711 WBX327711 WLT327711 WVP327711 JD393247 SZ393247 ACV393247 AMR393247 AWN393247 BGJ393247 BQF393247 CAB393247 CJX393247 CTT393247 DDP393247 DNL393247 DXH393247 EHD393247 EQZ393247 FAV393247 FKR393247 FUN393247 GEJ393247 GOF393247 GYB393247 HHX393247 HRT393247 IBP393247 ILL393247 IVH393247 JFD393247 JOZ393247 JYV393247 KIR393247 KSN393247 LCJ393247 LMF393247 LWB393247 MFX393247 MPT393247 MZP393247 NJL393247 NTH393247 ODD393247 OMZ393247 OWV393247 PGR393247 PQN393247 QAJ393247 QKF393247 QUB393247 RDX393247 RNT393247 RXP393247 SHL393247 SRH393247 TBD393247 TKZ393247 TUV393247 UER393247 UON393247 UYJ393247 VIF393247 VSB393247 WBX393247 WLT393247 WVP393247 JD458783 SZ458783 ACV458783 AMR458783 AWN458783 BGJ458783 BQF458783 CAB458783 CJX458783 CTT458783 DDP458783 DNL458783 DXH458783 EHD458783 EQZ458783 FAV458783 FKR458783 FUN458783 GEJ458783 GOF458783 GYB458783 HHX458783 HRT458783 IBP458783 ILL458783 IVH458783 JFD458783 JOZ458783 JYV458783 KIR458783 KSN458783 LCJ458783 LMF458783 LWB458783 MFX458783 MPT458783 MZP458783 NJL458783 NTH458783 ODD458783 OMZ458783 OWV458783 PGR458783 PQN458783 QAJ458783 QKF458783 QUB458783 RDX458783 RNT458783 RXP458783 SHL458783 SRH458783 TBD458783 TKZ458783 TUV458783 UER458783 UON458783 UYJ458783 VIF458783 VSB458783 WBX458783 WLT458783 WVP458783 JD524319 SZ524319 ACV524319 AMR524319 AWN524319 BGJ524319 BQF524319 CAB524319 CJX524319 CTT524319 DDP524319 DNL524319 DXH524319 EHD524319 EQZ524319 FAV524319 FKR524319 FUN524319 GEJ524319 GOF524319 GYB524319 HHX524319 HRT524319 IBP524319 ILL524319 IVH524319 JFD524319 JOZ524319 JYV524319 KIR524319 KSN524319 LCJ524319 LMF524319 LWB524319 MFX524319 MPT524319 MZP524319 NJL524319 NTH524319 ODD524319 OMZ524319 OWV524319 PGR524319 PQN524319 QAJ524319 QKF524319 QUB524319 RDX524319 RNT524319 RXP524319 SHL524319 SRH524319 TBD524319 TKZ524319 TUV524319 UER524319 UON524319 UYJ524319 VIF524319 VSB524319 WBX524319 WLT524319 WVP524319 JD589855 SZ589855 ACV589855 AMR589855 AWN589855 BGJ589855 BQF589855 CAB589855 CJX589855 CTT589855 DDP589855 DNL589855 DXH589855 EHD589855 EQZ589855 FAV589855 FKR589855 FUN589855 GEJ589855 GOF589855 GYB589855 HHX589855 HRT589855 IBP589855 ILL589855 IVH589855 JFD589855 JOZ589855 JYV589855 KIR589855 KSN589855 LCJ589855 LMF589855 LWB589855 MFX589855 MPT589855 MZP589855 NJL589855 NTH589855 ODD589855 OMZ589855 OWV589855 PGR589855 PQN589855 QAJ589855 QKF589855 QUB589855 RDX589855 RNT589855 RXP589855 SHL589855 SRH589855 TBD589855 TKZ589855 TUV589855 UER589855 UON589855 UYJ589855 VIF589855 VSB589855 WBX589855 WLT589855 WVP589855 JD655391 SZ655391 ACV655391 AMR655391 AWN655391 BGJ655391 BQF655391 CAB655391 CJX655391 CTT655391 DDP655391 DNL655391 DXH655391 EHD655391 EQZ655391 FAV655391 FKR655391 FUN655391 GEJ655391 GOF655391 GYB655391 HHX655391 HRT655391 IBP655391 ILL655391 IVH655391 JFD655391 JOZ655391 JYV655391 KIR655391 KSN655391 LCJ655391 LMF655391 LWB655391 MFX655391 MPT655391 MZP655391 NJL655391 NTH655391 ODD655391 OMZ655391 OWV655391 PGR655391 PQN655391 QAJ655391 QKF655391 QUB655391 RDX655391 RNT655391 RXP655391 SHL655391 SRH655391 TBD655391 TKZ655391 TUV655391 UER655391 UON655391 UYJ655391 VIF655391 VSB655391 WBX655391 WLT655391 WVP655391 JD720927 SZ720927 ACV720927 AMR720927 AWN720927 BGJ720927 BQF720927 CAB720927 CJX720927 CTT720927 DDP720927 DNL720927 DXH720927 EHD720927 EQZ720927 FAV720927 FKR720927 FUN720927 GEJ720927 GOF720927 GYB720927 HHX720927 HRT720927 IBP720927 ILL720927 IVH720927 JFD720927 JOZ720927 JYV720927 KIR720927 KSN720927 LCJ720927 LMF720927 LWB720927 MFX720927 MPT720927 MZP720927 NJL720927 NTH720927 ODD720927 OMZ720927 OWV720927 PGR720927 PQN720927 QAJ720927 QKF720927 QUB720927 RDX720927 RNT720927 RXP720927 SHL720927 SRH720927 TBD720927 TKZ720927 TUV720927 UER720927 UON720927 UYJ720927 VIF720927 VSB720927 WBX720927 WLT720927 WVP720927 JD786463 SZ786463 ACV786463 AMR786463 AWN786463 BGJ786463 BQF786463 CAB786463 CJX786463 CTT786463 DDP786463 DNL786463 DXH786463 EHD786463 EQZ786463 FAV786463 FKR786463 FUN786463 GEJ786463 GOF786463 GYB786463 HHX786463 HRT786463 IBP786463 ILL786463 IVH786463 JFD786463 JOZ786463 JYV786463 KIR786463 KSN786463 LCJ786463 LMF786463 LWB786463 MFX786463 MPT786463 MZP786463 NJL786463 NTH786463 ODD786463 OMZ786463 OWV786463 PGR786463 PQN786463 QAJ786463 QKF786463 QUB786463 RDX786463 RNT786463 RXP786463 SHL786463 SRH786463 TBD786463 TKZ786463 TUV786463 UER786463 UON786463 UYJ786463 VIF786463 VSB786463 WBX786463 WLT786463 WVP786463 JD851999 SZ851999 ACV851999 AMR851999 AWN851999 BGJ851999 BQF851999 CAB851999 CJX851999 CTT851999 DDP851999 DNL851999 DXH851999 EHD851999 EQZ851999 FAV851999 FKR851999 FUN851999 GEJ851999 GOF851999 GYB851999 HHX851999 HRT851999 IBP851999 ILL851999 IVH851999 JFD851999 JOZ851999 JYV851999 KIR851999 KSN851999 LCJ851999 LMF851999 LWB851999 MFX851999 MPT851999 MZP851999 NJL851999 NTH851999 ODD851999 OMZ851999 OWV851999 PGR851999 PQN851999 QAJ851999 QKF851999 QUB851999 RDX851999 RNT851999 RXP851999 SHL851999 SRH851999 TBD851999 TKZ851999 TUV851999 UER851999 UON851999 UYJ851999 VIF851999 VSB851999 WBX851999 WLT851999 WVP851999 JD917535 SZ917535 ACV917535 AMR917535 AWN917535 BGJ917535 BQF917535 CAB917535 CJX917535 CTT917535 DDP917535 DNL917535 DXH917535 EHD917535 EQZ917535 FAV917535 FKR917535 FUN917535 GEJ917535 GOF917535 GYB917535 HHX917535 HRT917535 IBP917535 ILL917535 IVH917535 JFD917535 JOZ917535 JYV917535 KIR917535 KSN917535 LCJ917535 LMF917535 LWB917535 MFX917535 MPT917535 MZP917535 NJL917535 NTH917535 ODD917535 OMZ917535 OWV917535 PGR917535 PQN917535 QAJ917535 QKF917535 QUB917535 RDX917535 RNT917535 RXP917535 SHL917535 SRH917535 TBD917535 TKZ917535 TUV917535 UER917535 UON917535 UYJ917535 VIF917535 VSB917535 WBX917535 WLT917535 WVP917535 JD983071 SZ983071 ACV983071 AMR983071 AWN983071 BGJ983071 BQF983071 CAB983071 CJX983071 CTT983071 DDP983071 DNL983071 DXH983071 EHD983071 EQZ983071 FAV983071 FKR983071 FUN983071 GEJ983071 GOF983071 GYB983071 HHX983071 HRT983071 IBP983071 ILL983071 IVH983071 JFD983071 JOZ983071 JYV983071 KIR983071 KSN983071 LCJ983071 LMF983071 LWB983071 MFX983071 MPT983071 MZP983071 NJL983071 NTH983071 ODD983071 OMZ983071 OWV983071 PGR983071 PQN983071 QAJ983071 QKF983071 QUB983071 RDX983071 RNT983071 RXP983071 SHL983071 SRH983071 TBD983071 TKZ983071 TUV983071 UER983071 UON983071 UYJ983071 VIF983071 VSB983071 WBX983071 WLT983071 WVP983071" xr:uid="{00000000-0002-0000-0000-000002000000}">
      <formula1>JB65567*0.25</formula1>
    </dataValidation>
    <dataValidation type="decimal" operator="lessThan" allowBlank="1" showInputMessage="1" showErrorMessage="1" promptTitle="Tähelepanu!" prompt="AMIF toetus on kuni 75% kogukuludest." sqref="JC65567 SY65567 ACU65567 AMQ65567 AWM65567 BGI65567 BQE65567 CAA65567 CJW65567 CTS65567 DDO65567 DNK65567 DXG65567 EHC65567 EQY65567 FAU65567 FKQ65567 FUM65567 GEI65567 GOE65567 GYA65567 HHW65567 HRS65567 IBO65567 ILK65567 IVG65567 JFC65567 JOY65567 JYU65567 KIQ65567 KSM65567 LCI65567 LME65567 LWA65567 MFW65567 MPS65567 MZO65567 NJK65567 NTG65567 ODC65567 OMY65567 OWU65567 PGQ65567 PQM65567 QAI65567 QKE65567 QUA65567 RDW65567 RNS65567 RXO65567 SHK65567 SRG65567 TBC65567 TKY65567 TUU65567 UEQ65567 UOM65567 UYI65567 VIE65567 VSA65567 WBW65567 WLS65567 WVO65567 JC131103 SY131103 ACU131103 AMQ131103 AWM131103 BGI131103 BQE131103 CAA131103 CJW131103 CTS131103 DDO131103 DNK131103 DXG131103 EHC131103 EQY131103 FAU131103 FKQ131103 FUM131103 GEI131103 GOE131103 GYA131103 HHW131103 HRS131103 IBO131103 ILK131103 IVG131103 JFC131103 JOY131103 JYU131103 KIQ131103 KSM131103 LCI131103 LME131103 LWA131103 MFW131103 MPS131103 MZO131103 NJK131103 NTG131103 ODC131103 OMY131103 OWU131103 PGQ131103 PQM131103 QAI131103 QKE131103 QUA131103 RDW131103 RNS131103 RXO131103 SHK131103 SRG131103 TBC131103 TKY131103 TUU131103 UEQ131103 UOM131103 UYI131103 VIE131103 VSA131103 WBW131103 WLS131103 WVO131103 JC196639 SY196639 ACU196639 AMQ196639 AWM196639 BGI196639 BQE196639 CAA196639 CJW196639 CTS196639 DDO196639 DNK196639 DXG196639 EHC196639 EQY196639 FAU196639 FKQ196639 FUM196639 GEI196639 GOE196639 GYA196639 HHW196639 HRS196639 IBO196639 ILK196639 IVG196639 JFC196639 JOY196639 JYU196639 KIQ196639 KSM196639 LCI196639 LME196639 LWA196639 MFW196639 MPS196639 MZO196639 NJK196639 NTG196639 ODC196639 OMY196639 OWU196639 PGQ196639 PQM196639 QAI196639 QKE196639 QUA196639 RDW196639 RNS196639 RXO196639 SHK196639 SRG196639 TBC196639 TKY196639 TUU196639 UEQ196639 UOM196639 UYI196639 VIE196639 VSA196639 WBW196639 WLS196639 WVO196639 JC262175 SY262175 ACU262175 AMQ262175 AWM262175 BGI262175 BQE262175 CAA262175 CJW262175 CTS262175 DDO262175 DNK262175 DXG262175 EHC262175 EQY262175 FAU262175 FKQ262175 FUM262175 GEI262175 GOE262175 GYA262175 HHW262175 HRS262175 IBO262175 ILK262175 IVG262175 JFC262175 JOY262175 JYU262175 KIQ262175 KSM262175 LCI262175 LME262175 LWA262175 MFW262175 MPS262175 MZO262175 NJK262175 NTG262175 ODC262175 OMY262175 OWU262175 PGQ262175 PQM262175 QAI262175 QKE262175 QUA262175 RDW262175 RNS262175 RXO262175 SHK262175 SRG262175 TBC262175 TKY262175 TUU262175 UEQ262175 UOM262175 UYI262175 VIE262175 VSA262175 WBW262175 WLS262175 WVO262175 JC327711 SY327711 ACU327711 AMQ327711 AWM327711 BGI327711 BQE327711 CAA327711 CJW327711 CTS327711 DDO327711 DNK327711 DXG327711 EHC327711 EQY327711 FAU327711 FKQ327711 FUM327711 GEI327711 GOE327711 GYA327711 HHW327711 HRS327711 IBO327711 ILK327711 IVG327711 JFC327711 JOY327711 JYU327711 KIQ327711 KSM327711 LCI327711 LME327711 LWA327711 MFW327711 MPS327711 MZO327711 NJK327711 NTG327711 ODC327711 OMY327711 OWU327711 PGQ327711 PQM327711 QAI327711 QKE327711 QUA327711 RDW327711 RNS327711 RXO327711 SHK327711 SRG327711 TBC327711 TKY327711 TUU327711 UEQ327711 UOM327711 UYI327711 VIE327711 VSA327711 WBW327711 WLS327711 WVO327711 JC393247 SY393247 ACU393247 AMQ393247 AWM393247 BGI393247 BQE393247 CAA393247 CJW393247 CTS393247 DDO393247 DNK393247 DXG393247 EHC393247 EQY393247 FAU393247 FKQ393247 FUM393247 GEI393247 GOE393247 GYA393247 HHW393247 HRS393247 IBO393247 ILK393247 IVG393247 JFC393247 JOY393247 JYU393247 KIQ393247 KSM393247 LCI393247 LME393247 LWA393247 MFW393247 MPS393247 MZO393247 NJK393247 NTG393247 ODC393247 OMY393247 OWU393247 PGQ393247 PQM393247 QAI393247 QKE393247 QUA393247 RDW393247 RNS393247 RXO393247 SHK393247 SRG393247 TBC393247 TKY393247 TUU393247 UEQ393247 UOM393247 UYI393247 VIE393247 VSA393247 WBW393247 WLS393247 WVO393247 JC458783 SY458783 ACU458783 AMQ458783 AWM458783 BGI458783 BQE458783 CAA458783 CJW458783 CTS458783 DDO458783 DNK458783 DXG458783 EHC458783 EQY458783 FAU458783 FKQ458783 FUM458783 GEI458783 GOE458783 GYA458783 HHW458783 HRS458783 IBO458783 ILK458783 IVG458783 JFC458783 JOY458783 JYU458783 KIQ458783 KSM458783 LCI458783 LME458783 LWA458783 MFW458783 MPS458783 MZO458783 NJK458783 NTG458783 ODC458783 OMY458783 OWU458783 PGQ458783 PQM458783 QAI458783 QKE458783 QUA458783 RDW458783 RNS458783 RXO458783 SHK458783 SRG458783 TBC458783 TKY458783 TUU458783 UEQ458783 UOM458783 UYI458783 VIE458783 VSA458783 WBW458783 WLS458783 WVO458783 JC524319 SY524319 ACU524319 AMQ524319 AWM524319 BGI524319 BQE524319 CAA524319 CJW524319 CTS524319 DDO524319 DNK524319 DXG524319 EHC524319 EQY524319 FAU524319 FKQ524319 FUM524319 GEI524319 GOE524319 GYA524319 HHW524319 HRS524319 IBO524319 ILK524319 IVG524319 JFC524319 JOY524319 JYU524319 KIQ524319 KSM524319 LCI524319 LME524319 LWA524319 MFW524319 MPS524319 MZO524319 NJK524319 NTG524319 ODC524319 OMY524319 OWU524319 PGQ524319 PQM524319 QAI524319 QKE524319 QUA524319 RDW524319 RNS524319 RXO524319 SHK524319 SRG524319 TBC524319 TKY524319 TUU524319 UEQ524319 UOM524319 UYI524319 VIE524319 VSA524319 WBW524319 WLS524319 WVO524319 JC589855 SY589855 ACU589855 AMQ589855 AWM589855 BGI589855 BQE589855 CAA589855 CJW589855 CTS589855 DDO589855 DNK589855 DXG589855 EHC589855 EQY589855 FAU589855 FKQ589855 FUM589855 GEI589855 GOE589855 GYA589855 HHW589855 HRS589855 IBO589855 ILK589855 IVG589855 JFC589855 JOY589855 JYU589855 KIQ589855 KSM589855 LCI589855 LME589855 LWA589855 MFW589855 MPS589855 MZO589855 NJK589855 NTG589855 ODC589855 OMY589855 OWU589855 PGQ589855 PQM589855 QAI589855 QKE589855 QUA589855 RDW589855 RNS589855 RXO589855 SHK589855 SRG589855 TBC589855 TKY589855 TUU589855 UEQ589855 UOM589855 UYI589855 VIE589855 VSA589855 WBW589855 WLS589855 WVO589855 JC655391 SY655391 ACU655391 AMQ655391 AWM655391 BGI655391 BQE655391 CAA655391 CJW655391 CTS655391 DDO655391 DNK655391 DXG655391 EHC655391 EQY655391 FAU655391 FKQ655391 FUM655391 GEI655391 GOE655391 GYA655391 HHW655391 HRS655391 IBO655391 ILK655391 IVG655391 JFC655391 JOY655391 JYU655391 KIQ655391 KSM655391 LCI655391 LME655391 LWA655391 MFW655391 MPS655391 MZO655391 NJK655391 NTG655391 ODC655391 OMY655391 OWU655391 PGQ655391 PQM655391 QAI655391 QKE655391 QUA655391 RDW655391 RNS655391 RXO655391 SHK655391 SRG655391 TBC655391 TKY655391 TUU655391 UEQ655391 UOM655391 UYI655391 VIE655391 VSA655391 WBW655391 WLS655391 WVO655391 JC720927 SY720927 ACU720927 AMQ720927 AWM720927 BGI720927 BQE720927 CAA720927 CJW720927 CTS720927 DDO720927 DNK720927 DXG720927 EHC720927 EQY720927 FAU720927 FKQ720927 FUM720927 GEI720927 GOE720927 GYA720927 HHW720927 HRS720927 IBO720927 ILK720927 IVG720927 JFC720927 JOY720927 JYU720927 KIQ720927 KSM720927 LCI720927 LME720927 LWA720927 MFW720927 MPS720927 MZO720927 NJK720927 NTG720927 ODC720927 OMY720927 OWU720927 PGQ720927 PQM720927 QAI720927 QKE720927 QUA720927 RDW720927 RNS720927 RXO720927 SHK720927 SRG720927 TBC720927 TKY720927 TUU720927 UEQ720927 UOM720927 UYI720927 VIE720927 VSA720927 WBW720927 WLS720927 WVO720927 JC786463 SY786463 ACU786463 AMQ786463 AWM786463 BGI786463 BQE786463 CAA786463 CJW786463 CTS786463 DDO786463 DNK786463 DXG786463 EHC786463 EQY786463 FAU786463 FKQ786463 FUM786463 GEI786463 GOE786463 GYA786463 HHW786463 HRS786463 IBO786463 ILK786463 IVG786463 JFC786463 JOY786463 JYU786463 KIQ786463 KSM786463 LCI786463 LME786463 LWA786463 MFW786463 MPS786463 MZO786463 NJK786463 NTG786463 ODC786463 OMY786463 OWU786463 PGQ786463 PQM786463 QAI786463 QKE786463 QUA786463 RDW786463 RNS786463 RXO786463 SHK786463 SRG786463 TBC786463 TKY786463 TUU786463 UEQ786463 UOM786463 UYI786463 VIE786463 VSA786463 WBW786463 WLS786463 WVO786463 JC851999 SY851999 ACU851999 AMQ851999 AWM851999 BGI851999 BQE851999 CAA851999 CJW851999 CTS851999 DDO851999 DNK851999 DXG851999 EHC851999 EQY851999 FAU851999 FKQ851999 FUM851999 GEI851999 GOE851999 GYA851999 HHW851999 HRS851999 IBO851999 ILK851999 IVG851999 JFC851999 JOY851999 JYU851999 KIQ851999 KSM851999 LCI851999 LME851999 LWA851999 MFW851999 MPS851999 MZO851999 NJK851999 NTG851999 ODC851999 OMY851999 OWU851999 PGQ851999 PQM851999 QAI851999 QKE851999 QUA851999 RDW851999 RNS851999 RXO851999 SHK851999 SRG851999 TBC851999 TKY851999 TUU851999 UEQ851999 UOM851999 UYI851999 VIE851999 VSA851999 WBW851999 WLS851999 WVO851999 JC917535 SY917535 ACU917535 AMQ917535 AWM917535 BGI917535 BQE917535 CAA917535 CJW917535 CTS917535 DDO917535 DNK917535 DXG917535 EHC917535 EQY917535 FAU917535 FKQ917535 FUM917535 GEI917535 GOE917535 GYA917535 HHW917535 HRS917535 IBO917535 ILK917535 IVG917535 JFC917535 JOY917535 JYU917535 KIQ917535 KSM917535 LCI917535 LME917535 LWA917535 MFW917535 MPS917535 MZO917535 NJK917535 NTG917535 ODC917535 OMY917535 OWU917535 PGQ917535 PQM917535 QAI917535 QKE917535 QUA917535 RDW917535 RNS917535 RXO917535 SHK917535 SRG917535 TBC917535 TKY917535 TUU917535 UEQ917535 UOM917535 UYI917535 VIE917535 VSA917535 WBW917535 WLS917535 WVO917535 JC983071 SY983071 ACU983071 AMQ983071 AWM983071 BGI983071 BQE983071 CAA983071 CJW983071 CTS983071 DDO983071 DNK983071 DXG983071 EHC983071 EQY983071 FAU983071 FKQ983071 FUM983071 GEI983071 GOE983071 GYA983071 HHW983071 HRS983071 IBO983071 ILK983071 IVG983071 JFC983071 JOY983071 JYU983071 KIQ983071 KSM983071 LCI983071 LME983071 LWA983071 MFW983071 MPS983071 MZO983071 NJK983071 NTG983071 ODC983071 OMY983071 OWU983071 PGQ983071 PQM983071 QAI983071 QKE983071 QUA983071 RDW983071 RNS983071 RXO983071 SHK983071 SRG983071 TBC983071 TKY983071 TUU983071 UEQ983071 UOM983071 UYI983071 VIE983071 VSA983071 WBW983071 WLS983071 WVO983071" xr:uid="{00000000-0002-0000-0000-000003000000}">
      <formula1>JB65567*0.75</formula1>
    </dataValidation>
    <dataValidation type="decimal" operator="lessThan" allowBlank="1" showInputMessage="1" showErrorMessage="1" promptTitle="Tähelepanu!" prompt="Kaudsed kulud moodustavad otsestest kuludest kuni 7%." sqref="JB65566:JD65566 SX65566:SZ65566 ACT65566:ACV65566 AMP65566:AMR65566 AWL65566:AWN65566 BGH65566:BGJ65566 BQD65566:BQF65566 BZZ65566:CAB65566 CJV65566:CJX65566 CTR65566:CTT65566 DDN65566:DDP65566 DNJ65566:DNL65566 DXF65566:DXH65566 EHB65566:EHD65566 EQX65566:EQZ65566 FAT65566:FAV65566 FKP65566:FKR65566 FUL65566:FUN65566 GEH65566:GEJ65566 GOD65566:GOF65566 GXZ65566:GYB65566 HHV65566:HHX65566 HRR65566:HRT65566 IBN65566:IBP65566 ILJ65566:ILL65566 IVF65566:IVH65566 JFB65566:JFD65566 JOX65566:JOZ65566 JYT65566:JYV65566 KIP65566:KIR65566 KSL65566:KSN65566 LCH65566:LCJ65566 LMD65566:LMF65566 LVZ65566:LWB65566 MFV65566:MFX65566 MPR65566:MPT65566 MZN65566:MZP65566 NJJ65566:NJL65566 NTF65566:NTH65566 ODB65566:ODD65566 OMX65566:OMZ65566 OWT65566:OWV65566 PGP65566:PGR65566 PQL65566:PQN65566 QAH65566:QAJ65566 QKD65566:QKF65566 QTZ65566:QUB65566 RDV65566:RDX65566 RNR65566:RNT65566 RXN65566:RXP65566 SHJ65566:SHL65566 SRF65566:SRH65566 TBB65566:TBD65566 TKX65566:TKZ65566 TUT65566:TUV65566 UEP65566:UER65566 UOL65566:UON65566 UYH65566:UYJ65566 VID65566:VIF65566 VRZ65566:VSB65566 WBV65566:WBX65566 WLR65566:WLT65566 WVN65566:WVP65566 JB131102:JD131102 SX131102:SZ131102 ACT131102:ACV131102 AMP131102:AMR131102 AWL131102:AWN131102 BGH131102:BGJ131102 BQD131102:BQF131102 BZZ131102:CAB131102 CJV131102:CJX131102 CTR131102:CTT131102 DDN131102:DDP131102 DNJ131102:DNL131102 DXF131102:DXH131102 EHB131102:EHD131102 EQX131102:EQZ131102 FAT131102:FAV131102 FKP131102:FKR131102 FUL131102:FUN131102 GEH131102:GEJ131102 GOD131102:GOF131102 GXZ131102:GYB131102 HHV131102:HHX131102 HRR131102:HRT131102 IBN131102:IBP131102 ILJ131102:ILL131102 IVF131102:IVH131102 JFB131102:JFD131102 JOX131102:JOZ131102 JYT131102:JYV131102 KIP131102:KIR131102 KSL131102:KSN131102 LCH131102:LCJ131102 LMD131102:LMF131102 LVZ131102:LWB131102 MFV131102:MFX131102 MPR131102:MPT131102 MZN131102:MZP131102 NJJ131102:NJL131102 NTF131102:NTH131102 ODB131102:ODD131102 OMX131102:OMZ131102 OWT131102:OWV131102 PGP131102:PGR131102 PQL131102:PQN131102 QAH131102:QAJ131102 QKD131102:QKF131102 QTZ131102:QUB131102 RDV131102:RDX131102 RNR131102:RNT131102 RXN131102:RXP131102 SHJ131102:SHL131102 SRF131102:SRH131102 TBB131102:TBD131102 TKX131102:TKZ131102 TUT131102:TUV131102 UEP131102:UER131102 UOL131102:UON131102 UYH131102:UYJ131102 VID131102:VIF131102 VRZ131102:VSB131102 WBV131102:WBX131102 WLR131102:WLT131102 WVN131102:WVP131102 JB196638:JD196638 SX196638:SZ196638 ACT196638:ACV196638 AMP196638:AMR196638 AWL196638:AWN196638 BGH196638:BGJ196638 BQD196638:BQF196638 BZZ196638:CAB196638 CJV196638:CJX196638 CTR196638:CTT196638 DDN196638:DDP196638 DNJ196638:DNL196638 DXF196638:DXH196638 EHB196638:EHD196638 EQX196638:EQZ196638 FAT196638:FAV196638 FKP196638:FKR196638 FUL196638:FUN196638 GEH196638:GEJ196638 GOD196638:GOF196638 GXZ196638:GYB196638 HHV196638:HHX196638 HRR196638:HRT196638 IBN196638:IBP196638 ILJ196638:ILL196638 IVF196638:IVH196638 JFB196638:JFD196638 JOX196638:JOZ196638 JYT196638:JYV196638 KIP196638:KIR196638 KSL196638:KSN196638 LCH196638:LCJ196638 LMD196638:LMF196638 LVZ196638:LWB196638 MFV196638:MFX196638 MPR196638:MPT196638 MZN196638:MZP196638 NJJ196638:NJL196638 NTF196638:NTH196638 ODB196638:ODD196638 OMX196638:OMZ196638 OWT196638:OWV196638 PGP196638:PGR196638 PQL196638:PQN196638 QAH196638:QAJ196638 QKD196638:QKF196638 QTZ196638:QUB196638 RDV196638:RDX196638 RNR196638:RNT196638 RXN196638:RXP196638 SHJ196638:SHL196638 SRF196638:SRH196638 TBB196638:TBD196638 TKX196638:TKZ196638 TUT196638:TUV196638 UEP196638:UER196638 UOL196638:UON196638 UYH196638:UYJ196638 VID196638:VIF196638 VRZ196638:VSB196638 WBV196638:WBX196638 WLR196638:WLT196638 WVN196638:WVP196638 JB262174:JD262174 SX262174:SZ262174 ACT262174:ACV262174 AMP262174:AMR262174 AWL262174:AWN262174 BGH262174:BGJ262174 BQD262174:BQF262174 BZZ262174:CAB262174 CJV262174:CJX262174 CTR262174:CTT262174 DDN262174:DDP262174 DNJ262174:DNL262174 DXF262174:DXH262174 EHB262174:EHD262174 EQX262174:EQZ262174 FAT262174:FAV262174 FKP262174:FKR262174 FUL262174:FUN262174 GEH262174:GEJ262174 GOD262174:GOF262174 GXZ262174:GYB262174 HHV262174:HHX262174 HRR262174:HRT262174 IBN262174:IBP262174 ILJ262174:ILL262174 IVF262174:IVH262174 JFB262174:JFD262174 JOX262174:JOZ262174 JYT262174:JYV262174 KIP262174:KIR262174 KSL262174:KSN262174 LCH262174:LCJ262174 LMD262174:LMF262174 LVZ262174:LWB262174 MFV262174:MFX262174 MPR262174:MPT262174 MZN262174:MZP262174 NJJ262174:NJL262174 NTF262174:NTH262174 ODB262174:ODD262174 OMX262174:OMZ262174 OWT262174:OWV262174 PGP262174:PGR262174 PQL262174:PQN262174 QAH262174:QAJ262174 QKD262174:QKF262174 QTZ262174:QUB262174 RDV262174:RDX262174 RNR262174:RNT262174 RXN262174:RXP262174 SHJ262174:SHL262174 SRF262174:SRH262174 TBB262174:TBD262174 TKX262174:TKZ262174 TUT262174:TUV262174 UEP262174:UER262174 UOL262174:UON262174 UYH262174:UYJ262174 VID262174:VIF262174 VRZ262174:VSB262174 WBV262174:WBX262174 WLR262174:WLT262174 WVN262174:WVP262174 JB327710:JD327710 SX327710:SZ327710 ACT327710:ACV327710 AMP327710:AMR327710 AWL327710:AWN327710 BGH327710:BGJ327710 BQD327710:BQF327710 BZZ327710:CAB327710 CJV327710:CJX327710 CTR327710:CTT327710 DDN327710:DDP327710 DNJ327710:DNL327710 DXF327710:DXH327710 EHB327710:EHD327710 EQX327710:EQZ327710 FAT327710:FAV327710 FKP327710:FKR327710 FUL327710:FUN327710 GEH327710:GEJ327710 GOD327710:GOF327710 GXZ327710:GYB327710 HHV327710:HHX327710 HRR327710:HRT327710 IBN327710:IBP327710 ILJ327710:ILL327710 IVF327710:IVH327710 JFB327710:JFD327710 JOX327710:JOZ327710 JYT327710:JYV327710 KIP327710:KIR327710 KSL327710:KSN327710 LCH327710:LCJ327710 LMD327710:LMF327710 LVZ327710:LWB327710 MFV327710:MFX327710 MPR327710:MPT327710 MZN327710:MZP327710 NJJ327710:NJL327710 NTF327710:NTH327710 ODB327710:ODD327710 OMX327710:OMZ327710 OWT327710:OWV327710 PGP327710:PGR327710 PQL327710:PQN327710 QAH327710:QAJ327710 QKD327710:QKF327710 QTZ327710:QUB327710 RDV327710:RDX327710 RNR327710:RNT327710 RXN327710:RXP327710 SHJ327710:SHL327710 SRF327710:SRH327710 TBB327710:TBD327710 TKX327710:TKZ327710 TUT327710:TUV327710 UEP327710:UER327710 UOL327710:UON327710 UYH327710:UYJ327710 VID327710:VIF327710 VRZ327710:VSB327710 WBV327710:WBX327710 WLR327710:WLT327710 WVN327710:WVP327710 JB393246:JD393246 SX393246:SZ393246 ACT393246:ACV393246 AMP393246:AMR393246 AWL393246:AWN393246 BGH393246:BGJ393246 BQD393246:BQF393246 BZZ393246:CAB393246 CJV393246:CJX393246 CTR393246:CTT393246 DDN393246:DDP393246 DNJ393246:DNL393246 DXF393246:DXH393246 EHB393246:EHD393246 EQX393246:EQZ393246 FAT393246:FAV393246 FKP393246:FKR393246 FUL393246:FUN393246 GEH393246:GEJ393246 GOD393246:GOF393246 GXZ393246:GYB393246 HHV393246:HHX393246 HRR393246:HRT393246 IBN393246:IBP393246 ILJ393246:ILL393246 IVF393246:IVH393246 JFB393246:JFD393246 JOX393246:JOZ393246 JYT393246:JYV393246 KIP393246:KIR393246 KSL393246:KSN393246 LCH393246:LCJ393246 LMD393246:LMF393246 LVZ393246:LWB393246 MFV393246:MFX393246 MPR393246:MPT393246 MZN393246:MZP393246 NJJ393246:NJL393246 NTF393246:NTH393246 ODB393246:ODD393246 OMX393246:OMZ393246 OWT393246:OWV393246 PGP393246:PGR393246 PQL393246:PQN393246 QAH393246:QAJ393246 QKD393246:QKF393246 QTZ393246:QUB393246 RDV393246:RDX393246 RNR393246:RNT393246 RXN393246:RXP393246 SHJ393246:SHL393246 SRF393246:SRH393246 TBB393246:TBD393246 TKX393246:TKZ393246 TUT393246:TUV393246 UEP393246:UER393246 UOL393246:UON393246 UYH393246:UYJ393246 VID393246:VIF393246 VRZ393246:VSB393246 WBV393246:WBX393246 WLR393246:WLT393246 WVN393246:WVP393246 JB458782:JD458782 SX458782:SZ458782 ACT458782:ACV458782 AMP458782:AMR458782 AWL458782:AWN458782 BGH458782:BGJ458782 BQD458782:BQF458782 BZZ458782:CAB458782 CJV458782:CJX458782 CTR458782:CTT458782 DDN458782:DDP458782 DNJ458782:DNL458782 DXF458782:DXH458782 EHB458782:EHD458782 EQX458782:EQZ458782 FAT458782:FAV458782 FKP458782:FKR458782 FUL458782:FUN458782 GEH458782:GEJ458782 GOD458782:GOF458782 GXZ458782:GYB458782 HHV458782:HHX458782 HRR458782:HRT458782 IBN458782:IBP458782 ILJ458782:ILL458782 IVF458782:IVH458782 JFB458782:JFD458782 JOX458782:JOZ458782 JYT458782:JYV458782 KIP458782:KIR458782 KSL458782:KSN458782 LCH458782:LCJ458782 LMD458782:LMF458782 LVZ458782:LWB458782 MFV458782:MFX458782 MPR458782:MPT458782 MZN458782:MZP458782 NJJ458782:NJL458782 NTF458782:NTH458782 ODB458782:ODD458782 OMX458782:OMZ458782 OWT458782:OWV458782 PGP458782:PGR458782 PQL458782:PQN458782 QAH458782:QAJ458782 QKD458782:QKF458782 QTZ458782:QUB458782 RDV458782:RDX458782 RNR458782:RNT458782 RXN458782:RXP458782 SHJ458782:SHL458782 SRF458782:SRH458782 TBB458782:TBD458782 TKX458782:TKZ458782 TUT458782:TUV458782 UEP458782:UER458782 UOL458782:UON458782 UYH458782:UYJ458782 VID458782:VIF458782 VRZ458782:VSB458782 WBV458782:WBX458782 WLR458782:WLT458782 WVN458782:WVP458782 JB524318:JD524318 SX524318:SZ524318 ACT524318:ACV524318 AMP524318:AMR524318 AWL524318:AWN524318 BGH524318:BGJ524318 BQD524318:BQF524318 BZZ524318:CAB524318 CJV524318:CJX524318 CTR524318:CTT524318 DDN524318:DDP524318 DNJ524318:DNL524318 DXF524318:DXH524318 EHB524318:EHD524318 EQX524318:EQZ524318 FAT524318:FAV524318 FKP524318:FKR524318 FUL524318:FUN524318 GEH524318:GEJ524318 GOD524318:GOF524318 GXZ524318:GYB524318 HHV524318:HHX524318 HRR524318:HRT524318 IBN524318:IBP524318 ILJ524318:ILL524318 IVF524318:IVH524318 JFB524318:JFD524318 JOX524318:JOZ524318 JYT524318:JYV524318 KIP524318:KIR524318 KSL524318:KSN524318 LCH524318:LCJ524318 LMD524318:LMF524318 LVZ524318:LWB524318 MFV524318:MFX524318 MPR524318:MPT524318 MZN524318:MZP524318 NJJ524318:NJL524318 NTF524318:NTH524318 ODB524318:ODD524318 OMX524318:OMZ524318 OWT524318:OWV524318 PGP524318:PGR524318 PQL524318:PQN524318 QAH524318:QAJ524318 QKD524318:QKF524318 QTZ524318:QUB524318 RDV524318:RDX524318 RNR524318:RNT524318 RXN524318:RXP524318 SHJ524318:SHL524318 SRF524318:SRH524318 TBB524318:TBD524318 TKX524318:TKZ524318 TUT524318:TUV524318 UEP524318:UER524318 UOL524318:UON524318 UYH524318:UYJ524318 VID524318:VIF524318 VRZ524318:VSB524318 WBV524318:WBX524318 WLR524318:WLT524318 WVN524318:WVP524318 JB589854:JD589854 SX589854:SZ589854 ACT589854:ACV589854 AMP589854:AMR589854 AWL589854:AWN589854 BGH589854:BGJ589854 BQD589854:BQF589854 BZZ589854:CAB589854 CJV589854:CJX589854 CTR589854:CTT589854 DDN589854:DDP589854 DNJ589854:DNL589854 DXF589854:DXH589854 EHB589854:EHD589854 EQX589854:EQZ589854 FAT589854:FAV589854 FKP589854:FKR589854 FUL589854:FUN589854 GEH589854:GEJ589854 GOD589854:GOF589854 GXZ589854:GYB589854 HHV589854:HHX589854 HRR589854:HRT589854 IBN589854:IBP589854 ILJ589854:ILL589854 IVF589854:IVH589854 JFB589854:JFD589854 JOX589854:JOZ589854 JYT589854:JYV589854 KIP589854:KIR589854 KSL589854:KSN589854 LCH589854:LCJ589854 LMD589854:LMF589854 LVZ589854:LWB589854 MFV589854:MFX589854 MPR589854:MPT589854 MZN589854:MZP589854 NJJ589854:NJL589854 NTF589854:NTH589854 ODB589854:ODD589854 OMX589854:OMZ589854 OWT589854:OWV589854 PGP589854:PGR589854 PQL589854:PQN589854 QAH589854:QAJ589854 QKD589854:QKF589854 QTZ589854:QUB589854 RDV589854:RDX589854 RNR589854:RNT589854 RXN589854:RXP589854 SHJ589854:SHL589854 SRF589854:SRH589854 TBB589854:TBD589854 TKX589854:TKZ589854 TUT589854:TUV589854 UEP589854:UER589854 UOL589854:UON589854 UYH589854:UYJ589854 VID589854:VIF589854 VRZ589854:VSB589854 WBV589854:WBX589854 WLR589854:WLT589854 WVN589854:WVP589854 JB655390:JD655390 SX655390:SZ655390 ACT655390:ACV655390 AMP655390:AMR655390 AWL655390:AWN655390 BGH655390:BGJ655390 BQD655390:BQF655390 BZZ655390:CAB655390 CJV655390:CJX655390 CTR655390:CTT655390 DDN655390:DDP655390 DNJ655390:DNL655390 DXF655390:DXH655390 EHB655390:EHD655390 EQX655390:EQZ655390 FAT655390:FAV655390 FKP655390:FKR655390 FUL655390:FUN655390 GEH655390:GEJ655390 GOD655390:GOF655390 GXZ655390:GYB655390 HHV655390:HHX655390 HRR655390:HRT655390 IBN655390:IBP655390 ILJ655390:ILL655390 IVF655390:IVH655390 JFB655390:JFD655390 JOX655390:JOZ655390 JYT655390:JYV655390 KIP655390:KIR655390 KSL655390:KSN655390 LCH655390:LCJ655390 LMD655390:LMF655390 LVZ655390:LWB655390 MFV655390:MFX655390 MPR655390:MPT655390 MZN655390:MZP655390 NJJ655390:NJL655390 NTF655390:NTH655390 ODB655390:ODD655390 OMX655390:OMZ655390 OWT655390:OWV655390 PGP655390:PGR655390 PQL655390:PQN655390 QAH655390:QAJ655390 QKD655390:QKF655390 QTZ655390:QUB655390 RDV655390:RDX655390 RNR655390:RNT655390 RXN655390:RXP655390 SHJ655390:SHL655390 SRF655390:SRH655390 TBB655390:TBD655390 TKX655390:TKZ655390 TUT655390:TUV655390 UEP655390:UER655390 UOL655390:UON655390 UYH655390:UYJ655390 VID655390:VIF655390 VRZ655390:VSB655390 WBV655390:WBX655390 WLR655390:WLT655390 WVN655390:WVP655390 JB720926:JD720926 SX720926:SZ720926 ACT720926:ACV720926 AMP720926:AMR720926 AWL720926:AWN720926 BGH720926:BGJ720926 BQD720926:BQF720926 BZZ720926:CAB720926 CJV720926:CJX720926 CTR720926:CTT720926 DDN720926:DDP720926 DNJ720926:DNL720926 DXF720926:DXH720926 EHB720926:EHD720926 EQX720926:EQZ720926 FAT720926:FAV720926 FKP720926:FKR720926 FUL720926:FUN720926 GEH720926:GEJ720926 GOD720926:GOF720926 GXZ720926:GYB720926 HHV720926:HHX720926 HRR720926:HRT720926 IBN720926:IBP720926 ILJ720926:ILL720926 IVF720926:IVH720926 JFB720926:JFD720926 JOX720926:JOZ720926 JYT720926:JYV720926 KIP720926:KIR720926 KSL720926:KSN720926 LCH720926:LCJ720926 LMD720926:LMF720926 LVZ720926:LWB720926 MFV720926:MFX720926 MPR720926:MPT720926 MZN720926:MZP720926 NJJ720926:NJL720926 NTF720926:NTH720926 ODB720926:ODD720926 OMX720926:OMZ720926 OWT720926:OWV720926 PGP720926:PGR720926 PQL720926:PQN720926 QAH720926:QAJ720926 QKD720926:QKF720926 QTZ720926:QUB720926 RDV720926:RDX720926 RNR720926:RNT720926 RXN720926:RXP720926 SHJ720926:SHL720926 SRF720926:SRH720926 TBB720926:TBD720926 TKX720926:TKZ720926 TUT720926:TUV720926 UEP720926:UER720926 UOL720926:UON720926 UYH720926:UYJ720926 VID720926:VIF720926 VRZ720926:VSB720926 WBV720926:WBX720926 WLR720926:WLT720926 WVN720926:WVP720926 JB786462:JD786462 SX786462:SZ786462 ACT786462:ACV786462 AMP786462:AMR786462 AWL786462:AWN786462 BGH786462:BGJ786462 BQD786462:BQF786462 BZZ786462:CAB786462 CJV786462:CJX786462 CTR786462:CTT786462 DDN786462:DDP786462 DNJ786462:DNL786462 DXF786462:DXH786462 EHB786462:EHD786462 EQX786462:EQZ786462 FAT786462:FAV786462 FKP786462:FKR786462 FUL786462:FUN786462 GEH786462:GEJ786462 GOD786462:GOF786462 GXZ786462:GYB786462 HHV786462:HHX786462 HRR786462:HRT786462 IBN786462:IBP786462 ILJ786462:ILL786462 IVF786462:IVH786462 JFB786462:JFD786462 JOX786462:JOZ786462 JYT786462:JYV786462 KIP786462:KIR786462 KSL786462:KSN786462 LCH786462:LCJ786462 LMD786462:LMF786462 LVZ786462:LWB786462 MFV786462:MFX786462 MPR786462:MPT786462 MZN786462:MZP786462 NJJ786462:NJL786462 NTF786462:NTH786462 ODB786462:ODD786462 OMX786462:OMZ786462 OWT786462:OWV786462 PGP786462:PGR786462 PQL786462:PQN786462 QAH786462:QAJ786462 QKD786462:QKF786462 QTZ786462:QUB786462 RDV786462:RDX786462 RNR786462:RNT786462 RXN786462:RXP786462 SHJ786462:SHL786462 SRF786462:SRH786462 TBB786462:TBD786462 TKX786462:TKZ786462 TUT786462:TUV786462 UEP786462:UER786462 UOL786462:UON786462 UYH786462:UYJ786462 VID786462:VIF786462 VRZ786462:VSB786462 WBV786462:WBX786462 WLR786462:WLT786462 WVN786462:WVP786462 JB851998:JD851998 SX851998:SZ851998 ACT851998:ACV851998 AMP851998:AMR851998 AWL851998:AWN851998 BGH851998:BGJ851998 BQD851998:BQF851998 BZZ851998:CAB851998 CJV851998:CJX851998 CTR851998:CTT851998 DDN851998:DDP851998 DNJ851998:DNL851998 DXF851998:DXH851998 EHB851998:EHD851998 EQX851998:EQZ851998 FAT851998:FAV851998 FKP851998:FKR851998 FUL851998:FUN851998 GEH851998:GEJ851998 GOD851998:GOF851998 GXZ851998:GYB851998 HHV851998:HHX851998 HRR851998:HRT851998 IBN851998:IBP851998 ILJ851998:ILL851998 IVF851998:IVH851998 JFB851998:JFD851998 JOX851998:JOZ851998 JYT851998:JYV851998 KIP851998:KIR851998 KSL851998:KSN851998 LCH851998:LCJ851998 LMD851998:LMF851998 LVZ851998:LWB851998 MFV851998:MFX851998 MPR851998:MPT851998 MZN851998:MZP851998 NJJ851998:NJL851998 NTF851998:NTH851998 ODB851998:ODD851998 OMX851998:OMZ851998 OWT851998:OWV851998 PGP851998:PGR851998 PQL851998:PQN851998 QAH851998:QAJ851998 QKD851998:QKF851998 QTZ851998:QUB851998 RDV851998:RDX851998 RNR851998:RNT851998 RXN851998:RXP851998 SHJ851998:SHL851998 SRF851998:SRH851998 TBB851998:TBD851998 TKX851998:TKZ851998 TUT851998:TUV851998 UEP851998:UER851998 UOL851998:UON851998 UYH851998:UYJ851998 VID851998:VIF851998 VRZ851998:VSB851998 WBV851998:WBX851998 WLR851998:WLT851998 WVN851998:WVP851998 JB917534:JD917534 SX917534:SZ917534 ACT917534:ACV917534 AMP917534:AMR917534 AWL917534:AWN917534 BGH917534:BGJ917534 BQD917534:BQF917534 BZZ917534:CAB917534 CJV917534:CJX917534 CTR917534:CTT917534 DDN917534:DDP917534 DNJ917534:DNL917534 DXF917534:DXH917534 EHB917534:EHD917534 EQX917534:EQZ917534 FAT917534:FAV917534 FKP917534:FKR917534 FUL917534:FUN917534 GEH917534:GEJ917534 GOD917534:GOF917534 GXZ917534:GYB917534 HHV917534:HHX917534 HRR917534:HRT917534 IBN917534:IBP917534 ILJ917534:ILL917534 IVF917534:IVH917534 JFB917534:JFD917534 JOX917534:JOZ917534 JYT917534:JYV917534 KIP917534:KIR917534 KSL917534:KSN917534 LCH917534:LCJ917534 LMD917534:LMF917534 LVZ917534:LWB917534 MFV917534:MFX917534 MPR917534:MPT917534 MZN917534:MZP917534 NJJ917534:NJL917534 NTF917534:NTH917534 ODB917534:ODD917534 OMX917534:OMZ917534 OWT917534:OWV917534 PGP917534:PGR917534 PQL917534:PQN917534 QAH917534:QAJ917534 QKD917534:QKF917534 QTZ917534:QUB917534 RDV917534:RDX917534 RNR917534:RNT917534 RXN917534:RXP917534 SHJ917534:SHL917534 SRF917534:SRH917534 TBB917534:TBD917534 TKX917534:TKZ917534 TUT917534:TUV917534 UEP917534:UER917534 UOL917534:UON917534 UYH917534:UYJ917534 VID917534:VIF917534 VRZ917534:VSB917534 WBV917534:WBX917534 WLR917534:WLT917534 WVN917534:WVP917534 JB983070:JD983070 SX983070:SZ983070 ACT983070:ACV983070 AMP983070:AMR983070 AWL983070:AWN983070 BGH983070:BGJ983070 BQD983070:BQF983070 BZZ983070:CAB983070 CJV983070:CJX983070 CTR983070:CTT983070 DDN983070:DDP983070 DNJ983070:DNL983070 DXF983070:DXH983070 EHB983070:EHD983070 EQX983070:EQZ983070 FAT983070:FAV983070 FKP983070:FKR983070 FUL983070:FUN983070 GEH983070:GEJ983070 GOD983070:GOF983070 GXZ983070:GYB983070 HHV983070:HHX983070 HRR983070:HRT983070 IBN983070:IBP983070 ILJ983070:ILL983070 IVF983070:IVH983070 JFB983070:JFD983070 JOX983070:JOZ983070 JYT983070:JYV983070 KIP983070:KIR983070 KSL983070:KSN983070 LCH983070:LCJ983070 LMD983070:LMF983070 LVZ983070:LWB983070 MFV983070:MFX983070 MPR983070:MPT983070 MZN983070:MZP983070 NJJ983070:NJL983070 NTF983070:NTH983070 ODB983070:ODD983070 OMX983070:OMZ983070 OWT983070:OWV983070 PGP983070:PGR983070 PQL983070:PQN983070 QAH983070:QAJ983070 QKD983070:QKF983070 QTZ983070:QUB983070 RDV983070:RDX983070 RNR983070:RNT983070 RXN983070:RXP983070 SHJ983070:SHL983070 SRF983070:SRH983070 TBB983070:TBD983070 TKX983070:TKZ983070 TUT983070:TUV983070 UEP983070:UER983070 UOL983070:UON983070 UYH983070:UYJ983070 VID983070:VIF983070 VRZ983070:VSB983070 WBV983070:WBX983070 WLR983070:WLT983070 WVN983070:WVP983070 G65566:H65566 G983070:H983070 G917534:H917534 G851998:H851998 G786462:H786462 G720926:H720926 G655390:H655390 G589854:H589854 G524318:H524318 G458782:H458782 G393246:H393246 G327710:H327710 G262174:H262174 G196638:H196638 G131102:H131102" xr:uid="{00000000-0002-0000-0000-000004000000}">
      <formula1>(0.07*G65564)/1</formula1>
    </dataValidation>
    <dataValidation type="decimal" operator="lessThan" allowBlank="1" showInputMessage="1" showErrorMessage="1" promptTitle="Tähelepanu!" prompt="SiM toetus on kuni 25% projekti kogukuludest." sqref="H131103 H65567 H983071 H917535 H851999 H786463 H720927 H655391 H589855 H524319 H458783 H393247 H327711 H262175 H196639" xr:uid="{00000000-0002-0000-0000-000005000000}">
      <formula1>G65567*0.25</formula1>
    </dataValidation>
    <dataValidation operator="equal" allowBlank="1" showErrorMessage="1" promptTitle="Tähelepanu!" prompt="AMIF tulu peab võrduma AMIF kuluga." sqref="B12" xr:uid="{00000000-0002-0000-0000-000006000000}"/>
    <dataValidation type="list" allowBlank="1" showInputMessage="1" showErrorMessage="1" promptTitle="Tähelepanu!" prompt="Vali nimekirjast projekti valdkond!" sqref="B9" xr:uid="{00000000-0002-0000-0000-000007000000}">
      <formula1>Valdkond</formula1>
    </dataValidation>
    <dataValidation type="list" allowBlank="1" showInputMessage="1" showErrorMessage="1" errorTitle="Tähelepanu!" error="Vali ühik nimekirjast" promptTitle="Tähelepanu!" prompt="Vali ühik nimekirjast" sqref="D42:D48 D50:D51 D54:D58 D60:D67 D69:D74 D36:D40" xr:uid="{00000000-0002-0000-0000-000008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6" xr:uid="{00000000-0002-0000-0000-000009000000}">
      <formula1>ROUND(G75*7%,2)</formula1>
    </dataValidation>
    <dataValidation type="decimal" allowBlank="1" showInputMessage="1" showErrorMessage="1" errorTitle="Tähelepanu!" error="AMIF toetuse osakaal ei saa olla suurem kui 75%" promptTitle="Tähelepanu!" prompt="AMIF toetuse osakaal ei saa olla suurem kui 75%" sqref="D13" xr:uid="{00000000-0002-0000-0000-00000A000000}">
      <formula1>0</formula1>
      <formula2>75</formula2>
    </dataValidation>
    <dataValidation type="decimal" operator="equal" allowBlank="1" showInputMessage="1" showErrorMessage="1" errorTitle="Tähelepanu!" error="Tervik peab olema 100%" promptTitle="Tähelepanu!" prompt="Osakaalude summa peab olema 100%" sqref="D18" xr:uid="{00000000-0002-0000-0000-00000B000000}">
      <formula1>100</formula1>
    </dataValidation>
    <dataValidation type="decimal" operator="equal" allowBlank="1" showInputMessage="1" showErrorMessage="1" sqref="C18" xr:uid="{00000000-0002-0000-0000-00000C000000}">
      <formula1>C30</formula1>
    </dataValidation>
    <dataValidation type="custom" allowBlank="1" showInputMessage="1" showErrorMessage="1" sqref="D14" xr:uid="{00000000-0002-0000-0000-00000D000000}">
      <formula1>IF(SUM(D13:D17)&gt;100," ",100-(D13+D15+D16+D17))</formula1>
    </dataValidation>
  </dataValidations>
  <pageMargins left="0.7" right="0.7" top="0.75" bottom="0.75" header="0.3" footer="0.3"/>
  <pageSetup paperSize="9" orientation="portrait" r:id="rId1"/>
  <ignoredErrors>
    <ignoredError sqref="C15:C18 D18 G44:G45 G42"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 t="s">
        <v>210</v>
      </c>
    </row>
    <row r="2" spans="1:1" ht="15.75" x14ac:dyDescent="0.25">
      <c r="A2" s="1" t="s">
        <v>211</v>
      </c>
    </row>
    <row r="3" spans="1:1" ht="15.75" x14ac:dyDescent="0.25">
      <c r="A3" s="1" t="s">
        <v>212</v>
      </c>
    </row>
    <row r="6" spans="1:1" ht="15.75" x14ac:dyDescent="0.25">
      <c r="A6" s="1" t="s">
        <v>213</v>
      </c>
    </row>
    <row r="7" spans="1:1" ht="15.75" x14ac:dyDescent="0.25">
      <c r="A7" s="1" t="s">
        <v>214</v>
      </c>
    </row>
    <row r="8" spans="1:1" ht="15.75" x14ac:dyDescent="0.25">
      <c r="A8" s="1" t="s">
        <v>45</v>
      </c>
    </row>
    <row r="9" spans="1:1" ht="15.75" x14ac:dyDescent="0.25">
      <c r="A9" s="1" t="s">
        <v>49</v>
      </c>
    </row>
    <row r="12" spans="1:1" ht="15.75" x14ac:dyDescent="0.25">
      <c r="A12" s="1" t="s">
        <v>215</v>
      </c>
    </row>
    <row r="13" spans="1:1" ht="15.75" x14ac:dyDescent="0.25">
      <c r="A13" s="1" t="s">
        <v>216</v>
      </c>
    </row>
    <row r="14" spans="1:1" ht="15.75" x14ac:dyDescent="0.25">
      <c r="A14" s="1" t="s">
        <v>217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7C80"/>
  </sheetPr>
  <dimension ref="A1:K48"/>
  <sheetViews>
    <sheetView topLeftCell="A7" workbookViewId="0">
      <selection activeCell="K31" sqref="K31"/>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customWidth="1"/>
    <col min="9" max="9" width="17.28515625" customWidth="1"/>
    <col min="10" max="10" width="16" customWidth="1"/>
    <col min="11" max="11" width="11.85546875" bestFit="1" customWidth="1"/>
  </cols>
  <sheetData>
    <row r="1" spans="1:10" ht="15.75" x14ac:dyDescent="0.25">
      <c r="B1" s="1"/>
      <c r="C1" s="1"/>
      <c r="D1" s="1"/>
      <c r="E1" s="1"/>
      <c r="F1" s="1"/>
    </row>
    <row r="2" spans="1:10" ht="15.75" x14ac:dyDescent="0.25">
      <c r="B2" s="1"/>
      <c r="C2" s="1"/>
      <c r="D2" s="1"/>
      <c r="E2" s="1"/>
      <c r="F2" s="1"/>
    </row>
    <row r="3" spans="1:10" ht="15.75" x14ac:dyDescent="0.25">
      <c r="B3" s="1"/>
      <c r="C3" s="1"/>
      <c r="D3" s="30"/>
      <c r="E3" s="1"/>
      <c r="F3" s="1"/>
    </row>
    <row r="4" spans="1:10" ht="15.75" x14ac:dyDescent="0.25">
      <c r="A4" s="69" t="s">
        <v>1</v>
      </c>
      <c r="B4" s="70"/>
      <c r="C4" s="70"/>
      <c r="D4" s="71"/>
      <c r="E4" s="1"/>
      <c r="F4" s="1"/>
    </row>
    <row r="5" spans="1:10" ht="15.75" x14ac:dyDescent="0.25">
      <c r="A5" s="3" t="s">
        <v>118</v>
      </c>
      <c r="B5" s="1"/>
      <c r="C5" s="1"/>
      <c r="D5" s="1"/>
      <c r="E5" s="1"/>
      <c r="F5" s="1"/>
    </row>
    <row r="6" spans="1:10" ht="15.75" x14ac:dyDescent="0.25">
      <c r="A6" s="30" t="s">
        <v>119</v>
      </c>
      <c r="B6" s="24"/>
      <c r="C6" s="24"/>
      <c r="D6" s="24"/>
      <c r="E6" s="24"/>
      <c r="F6" s="24"/>
    </row>
    <row r="7" spans="1:10" ht="15.75" x14ac:dyDescent="0.25">
      <c r="A7" s="30" t="s">
        <v>4</v>
      </c>
      <c r="B7" s="24"/>
      <c r="C7" s="24"/>
      <c r="D7" s="24"/>
      <c r="E7" s="24"/>
      <c r="F7" s="24"/>
    </row>
    <row r="8" spans="1:10" ht="15.75" x14ac:dyDescent="0.25">
      <c r="A8" s="30" t="s">
        <v>120</v>
      </c>
      <c r="B8" s="24"/>
      <c r="C8" s="24"/>
      <c r="D8" s="24"/>
      <c r="E8" s="24"/>
      <c r="F8" s="24"/>
    </row>
    <row r="9" spans="1:10" ht="15.75" x14ac:dyDescent="0.25">
      <c r="A9" s="72"/>
      <c r="B9" s="24"/>
      <c r="C9" s="29"/>
      <c r="D9" s="29"/>
      <c r="E9" s="29"/>
      <c r="F9" s="29"/>
      <c r="G9" s="47"/>
    </row>
    <row r="10" spans="1:10" ht="15.75" x14ac:dyDescent="0.25">
      <c r="A10" s="30"/>
      <c r="B10" s="24"/>
      <c r="C10" s="29"/>
      <c r="D10" s="29"/>
      <c r="E10" s="29"/>
      <c r="F10" s="29"/>
      <c r="G10" s="47"/>
    </row>
    <row r="11" spans="1:10" ht="15.75" x14ac:dyDescent="0.25">
      <c r="A11" s="47"/>
      <c r="C11" s="29"/>
      <c r="D11" s="29"/>
      <c r="E11" s="29"/>
      <c r="F11" s="29"/>
      <c r="G11" s="47"/>
    </row>
    <row r="12" spans="1:10" x14ac:dyDescent="0.25">
      <c r="A12" s="47" t="s">
        <v>121</v>
      </c>
    </row>
    <row r="13" spans="1:10" ht="15.75" x14ac:dyDescent="0.25">
      <c r="A13" s="31"/>
      <c r="B13" s="32"/>
      <c r="C13" s="32"/>
      <c r="D13" s="144" t="s">
        <v>122</v>
      </c>
      <c r="E13" s="144"/>
      <c r="F13" s="144"/>
      <c r="G13" s="144"/>
      <c r="H13" s="144"/>
      <c r="I13" s="144"/>
      <c r="J13" s="146" t="s">
        <v>13</v>
      </c>
    </row>
    <row r="14" spans="1:10" ht="15.75" x14ac:dyDescent="0.25">
      <c r="A14" s="31"/>
      <c r="B14" s="32"/>
      <c r="C14" s="32"/>
      <c r="D14" s="150" t="s">
        <v>123</v>
      </c>
      <c r="E14" s="151" t="s">
        <v>124</v>
      </c>
      <c r="F14" s="149" t="s">
        <v>123</v>
      </c>
      <c r="G14" s="151" t="s">
        <v>125</v>
      </c>
      <c r="H14" s="149" t="s">
        <v>123</v>
      </c>
      <c r="I14" s="151" t="s">
        <v>126</v>
      </c>
      <c r="J14" s="147"/>
    </row>
    <row r="15" spans="1:10" ht="15.75" x14ac:dyDescent="0.25">
      <c r="A15" s="31"/>
      <c r="B15" s="32" t="s">
        <v>11</v>
      </c>
      <c r="C15" s="32" t="s">
        <v>22</v>
      </c>
      <c r="D15" s="150"/>
      <c r="E15" s="152"/>
      <c r="F15" s="149"/>
      <c r="G15" s="152"/>
      <c r="H15" s="149"/>
      <c r="I15" s="152"/>
      <c r="J15" s="148"/>
    </row>
    <row r="16" spans="1:10" ht="15.75" x14ac:dyDescent="0.25">
      <c r="A16" s="34">
        <v>1</v>
      </c>
      <c r="B16" s="35" t="s">
        <v>14</v>
      </c>
      <c r="C16" s="52">
        <f>'A. Eelarve'!C13</f>
        <v>278307.74</v>
      </c>
      <c r="D16" s="36" t="s">
        <v>127</v>
      </c>
      <c r="E16" s="52">
        <v>0</v>
      </c>
      <c r="F16" s="36" t="s">
        <v>128</v>
      </c>
      <c r="G16" s="52">
        <v>0</v>
      </c>
      <c r="H16" s="36" t="s">
        <v>129</v>
      </c>
      <c r="I16" s="52">
        <v>0</v>
      </c>
      <c r="J16" s="59">
        <f>'A. Eelarve'!D13</f>
        <v>75</v>
      </c>
    </row>
    <row r="17" spans="1:11" ht="15.75" x14ac:dyDescent="0.25">
      <c r="A17" s="34">
        <v>2</v>
      </c>
      <c r="B17" s="35" t="s">
        <v>15</v>
      </c>
      <c r="C17" s="52">
        <f>'A. Eelarve'!C14</f>
        <v>92769.25</v>
      </c>
      <c r="D17" s="36" t="s">
        <v>127</v>
      </c>
      <c r="E17" s="52">
        <v>0</v>
      </c>
      <c r="F17" s="36" t="s">
        <v>128</v>
      </c>
      <c r="G17" s="52">
        <v>0</v>
      </c>
      <c r="H17" s="36" t="s">
        <v>129</v>
      </c>
      <c r="I17" s="52">
        <v>0</v>
      </c>
      <c r="J17" s="59">
        <f>'A. Eelarve'!D14</f>
        <v>25</v>
      </c>
    </row>
    <row r="18" spans="1:11" ht="15.75" x14ac:dyDescent="0.25">
      <c r="A18" s="34">
        <v>3</v>
      </c>
      <c r="B18" s="35" t="s">
        <v>16</v>
      </c>
      <c r="C18" s="52">
        <f>'A. Eelarve'!C15</f>
        <v>0</v>
      </c>
      <c r="D18" s="36"/>
      <c r="E18" s="52">
        <v>0</v>
      </c>
      <c r="F18" s="36"/>
      <c r="G18" s="52">
        <v>0</v>
      </c>
      <c r="H18" s="36"/>
      <c r="I18" s="52">
        <v>0</v>
      </c>
      <c r="J18" s="59">
        <f>'A. Eelarve'!D15</f>
        <v>0</v>
      </c>
    </row>
    <row r="19" spans="1:11" ht="15.75" x14ac:dyDescent="0.25">
      <c r="A19" s="34">
        <v>4</v>
      </c>
      <c r="B19" s="35" t="s">
        <v>17</v>
      </c>
      <c r="C19" s="52">
        <f>'A. Eelarve'!C16</f>
        <v>0</v>
      </c>
      <c r="D19" s="36"/>
      <c r="E19" s="52">
        <v>0</v>
      </c>
      <c r="F19" s="36"/>
      <c r="G19" s="52">
        <v>0</v>
      </c>
      <c r="H19" s="36"/>
      <c r="I19" s="52">
        <v>0</v>
      </c>
      <c r="J19" s="59">
        <f>'A. Eelarve'!D16</f>
        <v>0</v>
      </c>
    </row>
    <row r="20" spans="1:11" ht="15.75" x14ac:dyDescent="0.25">
      <c r="A20" s="34">
        <v>5</v>
      </c>
      <c r="B20" s="35" t="s">
        <v>18</v>
      </c>
      <c r="C20" s="52">
        <f>'A. Eelarve'!C17</f>
        <v>0</v>
      </c>
      <c r="D20" s="36"/>
      <c r="E20" s="52">
        <v>0</v>
      </c>
      <c r="F20" s="36"/>
      <c r="G20" s="52">
        <v>0</v>
      </c>
      <c r="H20" s="36"/>
      <c r="I20" s="52">
        <v>0</v>
      </c>
      <c r="J20" s="59">
        <f>'A. Eelarve'!D17</f>
        <v>0</v>
      </c>
    </row>
    <row r="21" spans="1:11" ht="15.75" x14ac:dyDescent="0.25">
      <c r="A21" s="115" t="s">
        <v>19</v>
      </c>
      <c r="B21" s="116"/>
      <c r="C21" s="41">
        <f>SUM(C16:C20)</f>
        <v>371076.99</v>
      </c>
      <c r="D21" s="41"/>
      <c r="E21" s="41">
        <f>SUM(E16:E20)</f>
        <v>0</v>
      </c>
      <c r="F21" s="37"/>
      <c r="G21" s="41">
        <f>SUM(G16:G20)</f>
        <v>0</v>
      </c>
      <c r="H21" s="37"/>
      <c r="I21" s="41">
        <f>SUM(I16:I20)</f>
        <v>0</v>
      </c>
      <c r="J21" s="41">
        <f>SUM(J16:J20)</f>
        <v>100</v>
      </c>
    </row>
    <row r="23" spans="1:11" x14ac:dyDescent="0.25">
      <c r="A23" s="47" t="s">
        <v>130</v>
      </c>
    </row>
    <row r="24" spans="1:11" ht="15" customHeight="1" x14ac:dyDescent="0.25">
      <c r="A24" s="136" t="s">
        <v>11</v>
      </c>
      <c r="B24" s="137"/>
      <c r="C24" s="133" t="s">
        <v>22</v>
      </c>
      <c r="D24" s="144" t="s">
        <v>122</v>
      </c>
      <c r="E24" s="145"/>
      <c r="F24" s="145"/>
      <c r="G24" s="145"/>
      <c r="H24" s="145"/>
      <c r="I24" s="145"/>
      <c r="J24" s="145"/>
      <c r="K24" s="133" t="s">
        <v>13</v>
      </c>
    </row>
    <row r="25" spans="1:11" ht="15.75" x14ac:dyDescent="0.25">
      <c r="A25" s="138"/>
      <c r="B25" s="139"/>
      <c r="C25" s="134"/>
      <c r="D25" s="142" t="s">
        <v>124</v>
      </c>
      <c r="E25" s="143"/>
      <c r="F25" s="142" t="s">
        <v>125</v>
      </c>
      <c r="G25" s="143"/>
      <c r="H25" s="142" t="s">
        <v>126</v>
      </c>
      <c r="I25" s="143"/>
      <c r="J25" s="88" t="s">
        <v>131</v>
      </c>
      <c r="K25" s="134"/>
    </row>
    <row r="26" spans="1:11" ht="47.25" x14ac:dyDescent="0.25">
      <c r="A26" s="140"/>
      <c r="B26" s="141"/>
      <c r="C26" s="135"/>
      <c r="D26" s="33" t="s">
        <v>132</v>
      </c>
      <c r="E26" s="49" t="s">
        <v>12</v>
      </c>
      <c r="F26" s="48" t="s">
        <v>132</v>
      </c>
      <c r="G26" s="49" t="s">
        <v>12</v>
      </c>
      <c r="H26" s="48" t="s">
        <v>132</v>
      </c>
      <c r="I26" s="49" t="s">
        <v>12</v>
      </c>
      <c r="J26" s="89" t="s">
        <v>12</v>
      </c>
      <c r="K26" s="135"/>
    </row>
    <row r="27" spans="1:11" ht="15.75" x14ac:dyDescent="0.25">
      <c r="A27" s="34">
        <v>1</v>
      </c>
      <c r="B27" s="35" t="s">
        <v>14</v>
      </c>
      <c r="C27" s="52">
        <f>E27+G27+I27</f>
        <v>0</v>
      </c>
      <c r="D27" s="23"/>
      <c r="E27" s="56"/>
      <c r="F27" s="23"/>
      <c r="G27" s="56"/>
      <c r="H27" s="23"/>
      <c r="I27" s="56"/>
      <c r="J27" s="90">
        <f>IF(OR(I27="",0,'C. KULUARUANDE KOOND'!F11=0),0,'C. KULUARUANDE KOOND'!D11-'B. Maksetaotlus'!C27)</f>
        <v>0</v>
      </c>
      <c r="K27" s="59">
        <f>'A. Eelarve'!D13</f>
        <v>75</v>
      </c>
    </row>
    <row r="28" spans="1:11" ht="15.75" x14ac:dyDescent="0.25">
      <c r="A28" s="34">
        <v>2</v>
      </c>
      <c r="B28" s="35" t="s">
        <v>15</v>
      </c>
      <c r="C28" s="52">
        <f t="shared" ref="C28:C31" si="0">E28+G28+I28</f>
        <v>0</v>
      </c>
      <c r="D28" s="23"/>
      <c r="E28" s="56"/>
      <c r="F28" s="23"/>
      <c r="G28" s="56"/>
      <c r="H28" s="23"/>
      <c r="I28" s="56"/>
      <c r="J28" s="90">
        <f>IF(OR(I28="",0,'C. KULUARUANDE KOOND'!F12=0),0,'C. KULUARUANDE KOOND'!D12-'B. Maksetaotlus'!C28)</f>
        <v>0</v>
      </c>
      <c r="K28" s="59">
        <f>J17</f>
        <v>25</v>
      </c>
    </row>
    <row r="29" spans="1:11" ht="15.75" x14ac:dyDescent="0.25">
      <c r="A29" s="34">
        <v>3</v>
      </c>
      <c r="B29" s="35" t="s">
        <v>16</v>
      </c>
      <c r="C29" s="52">
        <f t="shared" si="0"/>
        <v>0</v>
      </c>
      <c r="D29" s="23"/>
      <c r="E29" s="56"/>
      <c r="F29" s="23"/>
      <c r="G29" s="56"/>
      <c r="H29" s="23"/>
      <c r="I29" s="56"/>
      <c r="J29" s="90">
        <f>IF(OR(I29="",0,'C. KULUARUANDE KOOND'!F13=0),0,'C. KULUARUANDE KOOND'!D13-'B. Maksetaotlus'!C29)</f>
        <v>0</v>
      </c>
      <c r="K29" s="59">
        <f>'A. Eelarve'!D15</f>
        <v>0</v>
      </c>
    </row>
    <row r="30" spans="1:11" ht="15.75" x14ac:dyDescent="0.25">
      <c r="A30" s="34">
        <v>4</v>
      </c>
      <c r="B30" s="35" t="s">
        <v>17</v>
      </c>
      <c r="C30" s="52">
        <f t="shared" si="0"/>
        <v>0</v>
      </c>
      <c r="D30" s="23"/>
      <c r="E30" s="56"/>
      <c r="F30" s="23"/>
      <c r="G30" s="56"/>
      <c r="H30" s="23"/>
      <c r="I30" s="56"/>
      <c r="J30" s="90">
        <f>IF(OR(I30="",0,'C. KULUARUANDE KOOND'!F14=0),0,'C. KULUARUANDE KOOND'!D14-'B. Maksetaotlus'!C30)</f>
        <v>0</v>
      </c>
      <c r="K30" s="59">
        <f>'A. Eelarve'!D16</f>
        <v>0</v>
      </c>
    </row>
    <row r="31" spans="1:11" ht="15.75" x14ac:dyDescent="0.25">
      <c r="A31" s="34">
        <v>5</v>
      </c>
      <c r="B31" s="35" t="s">
        <v>18</v>
      </c>
      <c r="C31" s="52">
        <f t="shared" si="0"/>
        <v>0</v>
      </c>
      <c r="D31" s="23"/>
      <c r="E31" s="56"/>
      <c r="F31" s="23"/>
      <c r="G31" s="56"/>
      <c r="H31" s="23"/>
      <c r="I31" s="56"/>
      <c r="J31" s="90">
        <f>IF(OR(I31="",0,'C. KULUARUANDE KOOND'!F15=0),0,'C. KULUARUANDE KOOND'!D15-'B. Maksetaotlus'!C31)</f>
        <v>0</v>
      </c>
      <c r="K31" s="59">
        <f>'A. Eelarve'!D17</f>
        <v>0</v>
      </c>
    </row>
    <row r="32" spans="1:11" ht="15.75" x14ac:dyDescent="0.25">
      <c r="A32" s="115" t="s">
        <v>19</v>
      </c>
      <c r="B32" s="116"/>
      <c r="C32" s="37">
        <f>SUM(C27:C31)</f>
        <v>0</v>
      </c>
      <c r="D32" s="37"/>
      <c r="E32" s="41">
        <f>SUM(E27:E31)</f>
        <v>0</v>
      </c>
      <c r="F32" s="37"/>
      <c r="G32" s="41">
        <f>SUM(G27:G31)</f>
        <v>0</v>
      </c>
      <c r="H32" s="37"/>
      <c r="I32" s="41">
        <f>SUM(I27:I31)</f>
        <v>0</v>
      </c>
      <c r="J32" s="41">
        <f>SUM(J27:J31)</f>
        <v>0</v>
      </c>
      <c r="K32" s="41">
        <f>SUM(K27:K31)</f>
        <v>100</v>
      </c>
    </row>
    <row r="33" spans="1:6" ht="15.75" thickBot="1" x14ac:dyDescent="0.3"/>
    <row r="34" spans="1:6" x14ac:dyDescent="0.25">
      <c r="A34" s="91" t="s">
        <v>133</v>
      </c>
      <c r="B34" s="92"/>
      <c r="C34" s="92"/>
      <c r="D34" s="92"/>
      <c r="E34" s="92"/>
      <c r="F34" s="93"/>
    </row>
    <row r="35" spans="1:6" x14ac:dyDescent="0.25">
      <c r="A35" s="94"/>
      <c r="F35" s="95"/>
    </row>
    <row r="36" spans="1:6" ht="15.75" thickBot="1" x14ac:dyDescent="0.3">
      <c r="A36" s="96" t="s">
        <v>134</v>
      </c>
      <c r="B36" s="97"/>
      <c r="C36" s="97"/>
      <c r="D36" s="97"/>
      <c r="E36" s="97"/>
      <c r="F36" s="98"/>
    </row>
    <row r="39" spans="1:6" x14ac:dyDescent="0.25">
      <c r="A39" s="85" t="s">
        <v>135</v>
      </c>
      <c r="B39" s="73"/>
    </row>
    <row r="40" spans="1:6" x14ac:dyDescent="0.25">
      <c r="A40" s="73"/>
      <c r="B40" s="73"/>
    </row>
    <row r="41" spans="1:6" x14ac:dyDescent="0.25">
      <c r="A41" s="85" t="s">
        <v>136</v>
      </c>
      <c r="B41" s="73"/>
    </row>
    <row r="42" spans="1:6" x14ac:dyDescent="0.25">
      <c r="A42" s="86" t="s">
        <v>137</v>
      </c>
      <c r="B42" s="73"/>
    </row>
    <row r="43" spans="1:6" x14ac:dyDescent="0.25">
      <c r="A43" s="66"/>
    </row>
    <row r="44" spans="1:6" x14ac:dyDescent="0.25">
      <c r="A44" s="66"/>
    </row>
    <row r="45" spans="1:6" x14ac:dyDescent="0.25">
      <c r="A45" t="s">
        <v>138</v>
      </c>
    </row>
    <row r="47" spans="1:6" x14ac:dyDescent="0.25">
      <c r="A47" t="s">
        <v>136</v>
      </c>
    </row>
    <row r="48" spans="1:6" x14ac:dyDescent="0.25">
      <c r="A48" s="66" t="s">
        <v>137</v>
      </c>
    </row>
  </sheetData>
  <sheetProtection selectLockedCells="1"/>
  <mergeCells count="17">
    <mergeCell ref="J13:J15"/>
    <mergeCell ref="F14:F15"/>
    <mergeCell ref="H14:H15"/>
    <mergeCell ref="D14:D15"/>
    <mergeCell ref="D13:I13"/>
    <mergeCell ref="I14:I15"/>
    <mergeCell ref="G14:G15"/>
    <mergeCell ref="E14:E15"/>
    <mergeCell ref="K24:K26"/>
    <mergeCell ref="C24:C26"/>
    <mergeCell ref="A24:B26"/>
    <mergeCell ref="A21:B21"/>
    <mergeCell ref="A32:B32"/>
    <mergeCell ref="D25:E25"/>
    <mergeCell ref="F25:G25"/>
    <mergeCell ref="H25:I25"/>
    <mergeCell ref="D24:J24"/>
  </mergeCells>
  <conditionalFormatting sqref="J21">
    <cfRule type="cellIs" dxfId="20" priority="4" operator="equal">
      <formula>0</formula>
    </cfRule>
    <cfRule type="cellIs" dxfId="19" priority="5" operator="lessThan">
      <formula>100</formula>
    </cfRule>
    <cfRule type="cellIs" dxfId="18" priority="6" operator="greaterThan">
      <formula>100</formula>
    </cfRule>
  </conditionalFormatting>
  <conditionalFormatting sqref="K32">
    <cfRule type="cellIs" dxfId="17" priority="1" operator="equal">
      <formula>0</formula>
    </cfRule>
    <cfRule type="cellIs" dxfId="16" priority="2" operator="lessThan">
      <formula>100</formula>
    </cfRule>
    <cfRule type="cellIs" dxfId="15"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xr:uid="{00000000-0002-0000-0100-000000000000}">
      <formula1>100</formula1>
    </dataValidation>
    <dataValidation type="decimal" allowBlank="1" showInputMessage="1" showErrorMessage="1" errorTitle="Tähelepanu!" error="AMIF toetuse osakaal ei saa olla suurem kui 75%" promptTitle="Tähelepanu!" prompt="AMIF toetuse osakaal ei saa olla suurem kui 75%" sqref="J16 K27" xr:uid="{00000000-0002-0000-0100-000001000000}">
      <formula1>0</formula1>
      <formula2>75</formula2>
    </dataValidation>
    <dataValidation operator="equal" allowBlank="1" showErrorMessage="1" promptTitle="Tähelepanu!" prompt="AMIF tulu peab võrduma AMIF kuluga." sqref="B15 A24" xr:uid="{00000000-0002-0000-0100-000002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38"/>
  <sheetViews>
    <sheetView topLeftCell="A7" workbookViewId="0">
      <selection activeCell="G30" sqref="G30"/>
    </sheetView>
  </sheetViews>
  <sheetFormatPr defaultColWidth="9.140625" defaultRowHeight="15.75" x14ac:dyDescent="0.25"/>
  <cols>
    <col min="1" max="1" width="16.5703125" style="1" customWidth="1"/>
    <col min="2" max="2" width="41.85546875" style="1" customWidth="1"/>
    <col min="3" max="3" width="17.28515625" style="1" customWidth="1"/>
    <col min="4" max="4" width="19" style="1" customWidth="1"/>
    <col min="5" max="5" width="18.140625" style="1" customWidth="1"/>
    <col min="6" max="6" width="18.7109375" style="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x14ac:dyDescent="0.25">
      <c r="A1"/>
    </row>
    <row r="2" spans="1:15" x14ac:dyDescent="0.25">
      <c r="A2" s="69" t="s">
        <v>1</v>
      </c>
      <c r="B2" s="70"/>
      <c r="D2" s="30"/>
    </row>
    <row r="3" spans="1:15" x14ac:dyDescent="0.25">
      <c r="A3" s="3" t="s">
        <v>139</v>
      </c>
      <c r="J3" s="7"/>
    </row>
    <row r="4" spans="1:15" s="24" customFormat="1" x14ac:dyDescent="0.25">
      <c r="A4" s="30" t="str">
        <f>'B. Maksetaotlus'!A6</f>
        <v>Toetuse saaja:</v>
      </c>
      <c r="J4" s="29"/>
    </row>
    <row r="5" spans="1:15" s="24" customFormat="1" x14ac:dyDescent="0.25">
      <c r="A5" s="30" t="str">
        <f>'B. Maksetaotlus'!A7</f>
        <v>Projekti pealkiri:</v>
      </c>
    </row>
    <row r="6" spans="1:15" s="24" customFormat="1" x14ac:dyDescent="0.25">
      <c r="A6" s="30" t="str">
        <f>'B. Maksetaotlus'!A8</f>
        <v>Projekti tunnus:</v>
      </c>
    </row>
    <row r="7" spans="1:15" s="24" customFormat="1" x14ac:dyDescent="0.25">
      <c r="A7" s="72"/>
    </row>
    <row r="8" spans="1:15" s="24" customFormat="1" x14ac:dyDescent="0.25">
      <c r="A8" s="72"/>
      <c r="C8" s="29"/>
      <c r="D8" s="29"/>
      <c r="E8" s="29"/>
      <c r="F8" s="29"/>
      <c r="G8" s="29"/>
      <c r="H8" s="29"/>
      <c r="I8" s="29"/>
      <c r="J8" s="29"/>
      <c r="K8" s="29"/>
      <c r="L8" s="29"/>
      <c r="M8" s="29"/>
      <c r="N8" s="29"/>
      <c r="O8" s="29"/>
    </row>
    <row r="9" spans="1:15" x14ac:dyDescent="0.25">
      <c r="A9" s="159" t="s">
        <v>140</v>
      </c>
      <c r="B9" s="159"/>
      <c r="C9" s="19"/>
      <c r="D9" s="19"/>
    </row>
    <row r="10" spans="1:15" ht="47.25" x14ac:dyDescent="0.25">
      <c r="A10" s="31"/>
      <c r="B10" s="32" t="s">
        <v>11</v>
      </c>
      <c r="C10" s="33" t="s">
        <v>141</v>
      </c>
      <c r="D10" s="33" t="s">
        <v>142</v>
      </c>
      <c r="E10" s="81" t="s">
        <v>143</v>
      </c>
      <c r="F10" s="81" t="s">
        <v>143</v>
      </c>
      <c r="G10" s="20" t="s">
        <v>13</v>
      </c>
    </row>
    <row r="11" spans="1:15" x14ac:dyDescent="0.25">
      <c r="A11" s="34">
        <v>1</v>
      </c>
      <c r="B11" s="35" t="s">
        <v>14</v>
      </c>
      <c r="C11" s="52">
        <f>'A. Eelarve'!C13</f>
        <v>278307.74</v>
      </c>
      <c r="D11" s="52">
        <f>E11+F11</f>
        <v>0</v>
      </c>
      <c r="E11" s="16">
        <f>E30*0.75</f>
        <v>0</v>
      </c>
      <c r="F11" s="16">
        <f>F30*0.75</f>
        <v>0</v>
      </c>
      <c r="G11" s="53">
        <f>'A. Eelarve'!D13</f>
        <v>75</v>
      </c>
    </row>
    <row r="12" spans="1:15" x14ac:dyDescent="0.25">
      <c r="A12" s="34">
        <v>2</v>
      </c>
      <c r="B12" s="35" t="s">
        <v>15</v>
      </c>
      <c r="C12" s="52">
        <f>'A. Eelarve'!C14</f>
        <v>92769.25</v>
      </c>
      <c r="D12" s="52">
        <f t="shared" ref="D12:D15" si="0">E12+F12</f>
        <v>0</v>
      </c>
      <c r="E12" s="16">
        <f>E30*0.25</f>
        <v>0</v>
      </c>
      <c r="F12" s="16">
        <f>F30*0.25</f>
        <v>0</v>
      </c>
      <c r="G12" s="53">
        <f>'A. Eelarve'!D14</f>
        <v>25</v>
      </c>
      <c r="H12" s="7"/>
    </row>
    <row r="13" spans="1:15" x14ac:dyDescent="0.25">
      <c r="A13" s="34">
        <v>3</v>
      </c>
      <c r="B13" s="35" t="s">
        <v>16</v>
      </c>
      <c r="C13" s="52">
        <f>'A. Eelarve'!C15</f>
        <v>0</v>
      </c>
      <c r="D13" s="52">
        <f t="shared" si="0"/>
        <v>0</v>
      </c>
      <c r="E13" s="16"/>
      <c r="F13" s="16"/>
      <c r="G13" s="53">
        <f>'A. Eelarve'!D15</f>
        <v>0</v>
      </c>
      <c r="H13" s="7"/>
    </row>
    <row r="14" spans="1:15" x14ac:dyDescent="0.25">
      <c r="A14" s="34">
        <v>4</v>
      </c>
      <c r="B14" s="35" t="s">
        <v>17</v>
      </c>
      <c r="C14" s="52">
        <f>'A. Eelarve'!C16</f>
        <v>0</v>
      </c>
      <c r="D14" s="52">
        <f t="shared" si="0"/>
        <v>0</v>
      </c>
      <c r="E14" s="16"/>
      <c r="F14" s="16"/>
      <c r="G14" s="53">
        <f>'A. Eelarve'!D16</f>
        <v>0</v>
      </c>
    </row>
    <row r="15" spans="1:15" x14ac:dyDescent="0.25">
      <c r="A15" s="34">
        <v>5</v>
      </c>
      <c r="B15" s="35" t="s">
        <v>18</v>
      </c>
      <c r="C15" s="52">
        <f>'A. Eelarve'!C17</f>
        <v>0</v>
      </c>
      <c r="D15" s="52">
        <f t="shared" si="0"/>
        <v>0</v>
      </c>
      <c r="E15" s="16"/>
      <c r="F15" s="16"/>
      <c r="G15" s="53">
        <f>'A. Eelarve'!D17</f>
        <v>0</v>
      </c>
    </row>
    <row r="16" spans="1:15" x14ac:dyDescent="0.25">
      <c r="A16" s="115" t="s">
        <v>19</v>
      </c>
      <c r="B16" s="116"/>
      <c r="C16" s="41">
        <f>SUM(C11:C15)</f>
        <v>371076.99</v>
      </c>
      <c r="D16" s="41">
        <f>SUM(D11:D15)</f>
        <v>0</v>
      </c>
      <c r="E16" s="41">
        <f>SUM(E11:E15)</f>
        <v>0</v>
      </c>
      <c r="F16" s="41">
        <f>SUM(F11:F15)</f>
        <v>0</v>
      </c>
      <c r="G16" s="21">
        <f>SUM(G11:G15)</f>
        <v>100</v>
      </c>
    </row>
    <row r="19" spans="1:10" x14ac:dyDescent="0.25">
      <c r="A19" s="9" t="s">
        <v>144</v>
      </c>
      <c r="C19" s="8"/>
      <c r="D19" s="7"/>
      <c r="E19" s="7"/>
      <c r="F19" s="7"/>
      <c r="G19" s="7"/>
    </row>
    <row r="20" spans="1:10" ht="78.75" customHeight="1" x14ac:dyDescent="0.25">
      <c r="A20" s="155" t="s">
        <v>145</v>
      </c>
      <c r="B20" s="155" t="s">
        <v>35</v>
      </c>
      <c r="C20" s="153" t="s">
        <v>146</v>
      </c>
      <c r="D20" s="25" t="s">
        <v>147</v>
      </c>
      <c r="E20" s="153" t="s">
        <v>143</v>
      </c>
      <c r="F20" s="153" t="s">
        <v>143</v>
      </c>
      <c r="G20" s="26" t="s">
        <v>148</v>
      </c>
    </row>
    <row r="21" spans="1:10" x14ac:dyDescent="0.25">
      <c r="A21" s="156"/>
      <c r="B21" s="156"/>
      <c r="C21" s="154"/>
      <c r="D21" s="5" t="s">
        <v>149</v>
      </c>
      <c r="E21" s="154"/>
      <c r="F21" s="154"/>
      <c r="G21" s="17"/>
    </row>
    <row r="22" spans="1:10" x14ac:dyDescent="0.25">
      <c r="A22" s="11" t="s">
        <v>41</v>
      </c>
      <c r="B22" s="11" t="s">
        <v>24</v>
      </c>
      <c r="C22" s="60">
        <f>'A. Eelarve'!C22</f>
        <v>160547.20000000001</v>
      </c>
      <c r="D22" s="60">
        <f>SUM(E22:F22)</f>
        <v>0</v>
      </c>
      <c r="E22" s="60">
        <f>'C1. Tööjõukulud'!G22</f>
        <v>0</v>
      </c>
      <c r="F22" s="60">
        <f>'C1. Tööjõukulud'!G48</f>
        <v>0</v>
      </c>
      <c r="G22" s="60">
        <f>IFERROR(ROUND(D22/C22*100,2),0)</f>
        <v>0</v>
      </c>
      <c r="J22"/>
    </row>
    <row r="23" spans="1:10" x14ac:dyDescent="0.25">
      <c r="A23" s="11" t="s">
        <v>59</v>
      </c>
      <c r="B23" s="83" t="s">
        <v>25</v>
      </c>
      <c r="C23" s="60">
        <f>'A. Eelarve'!C23</f>
        <v>0</v>
      </c>
      <c r="D23" s="60">
        <f>SUM(E23:F23)</f>
        <v>0</v>
      </c>
      <c r="E23" s="60">
        <f>'C2. Sõidu- ja lähetuskulud'!G22</f>
        <v>0</v>
      </c>
      <c r="F23" s="60">
        <f>'C2. Sõidu- ja lähetuskulud'!G40</f>
        <v>0</v>
      </c>
      <c r="G23" s="60">
        <f t="shared" ref="G23:G30" si="1">IFERROR(ROUND(D23/C23*100,2),0)</f>
        <v>0</v>
      </c>
      <c r="J23"/>
    </row>
    <row r="24" spans="1:10" x14ac:dyDescent="0.25">
      <c r="A24" s="11" t="s">
        <v>60</v>
      </c>
      <c r="B24" s="12" t="s">
        <v>26</v>
      </c>
      <c r="C24" s="60">
        <f>'A. Eelarve'!C24</f>
        <v>0</v>
      </c>
      <c r="D24" s="60">
        <f>'C3. Seadmed, kinnisvara'!G22</f>
        <v>0</v>
      </c>
      <c r="E24" s="60">
        <f>'C3. Seadmed, kinnisvara'!G22</f>
        <v>0</v>
      </c>
      <c r="F24" s="60">
        <f>'C3. Seadmed, kinnisvara'!G40</f>
        <v>0</v>
      </c>
      <c r="G24" s="60">
        <f>IFERROR(ROUND(D24/C24*100,2),0)</f>
        <v>0</v>
      </c>
    </row>
    <row r="25" spans="1:10" x14ac:dyDescent="0.25">
      <c r="A25" s="11" t="s">
        <v>61</v>
      </c>
      <c r="B25" s="84" t="s">
        <v>150</v>
      </c>
      <c r="C25" s="60">
        <f>'A. Eelarve'!C25</f>
        <v>0</v>
      </c>
      <c r="D25" s="60">
        <f>' C4. EL avalikustamise kulud'!G22</f>
        <v>0</v>
      </c>
      <c r="E25" s="60">
        <f>' C4. EL avalikustamise kulud'!G22</f>
        <v>0</v>
      </c>
      <c r="F25" s="60">
        <f>' C4. EL avalikustamise kulud'!G40</f>
        <v>0</v>
      </c>
      <c r="G25" s="60">
        <f>IFERROR(ROUND(D25/C25*100,2),0)</f>
        <v>0</v>
      </c>
    </row>
    <row r="26" spans="1:10" x14ac:dyDescent="0.25">
      <c r="A26" s="11" t="s">
        <v>151</v>
      </c>
      <c r="B26" s="84" t="s">
        <v>152</v>
      </c>
      <c r="C26" s="60">
        <f>'A. Eelarve'!C26</f>
        <v>186253.73</v>
      </c>
      <c r="D26" s="60">
        <f>' C5. Sihtrühmaga seotud kulud'!G23</f>
        <v>0</v>
      </c>
      <c r="E26" s="60">
        <f>' C5. Sihtrühmaga seotud kulud'!G23</f>
        <v>0</v>
      </c>
      <c r="F26" s="60">
        <f>' C5. Sihtrühmaga seotud kulud'!G41</f>
        <v>0</v>
      </c>
      <c r="G26" s="60">
        <f t="shared" si="1"/>
        <v>0</v>
      </c>
    </row>
    <row r="27" spans="1:10" x14ac:dyDescent="0.25">
      <c r="A27" s="11" t="s">
        <v>114</v>
      </c>
      <c r="B27" s="12" t="s">
        <v>29</v>
      </c>
      <c r="C27" s="60">
        <f>'A. Eelarve'!C27</f>
        <v>0</v>
      </c>
      <c r="D27" s="60">
        <f>'C6. Muud otsesed kulud'!G22</f>
        <v>0</v>
      </c>
      <c r="E27" s="60">
        <f>'C6. Muud otsesed kulud'!G22</f>
        <v>0</v>
      </c>
      <c r="F27" s="60">
        <f>'C6. Muud otsesed kulud'!G40</f>
        <v>0</v>
      </c>
      <c r="G27" s="60">
        <f t="shared" si="1"/>
        <v>0</v>
      </c>
    </row>
    <row r="28" spans="1:10" x14ac:dyDescent="0.25">
      <c r="A28" s="13"/>
      <c r="B28" s="14" t="s">
        <v>153</v>
      </c>
      <c r="C28" s="61">
        <f>SUM(C22:C27)</f>
        <v>346800.93000000005</v>
      </c>
      <c r="D28" s="61">
        <f t="shared" ref="D28:F28" si="2">SUM(D22:D27)</f>
        <v>0</v>
      </c>
      <c r="E28" s="61">
        <f t="shared" si="2"/>
        <v>0</v>
      </c>
      <c r="F28" s="61">
        <f t="shared" si="2"/>
        <v>0</v>
      </c>
      <c r="G28" s="61">
        <f t="shared" si="1"/>
        <v>0</v>
      </c>
    </row>
    <row r="29" spans="1:10" x14ac:dyDescent="0.25">
      <c r="A29" s="13"/>
      <c r="B29" s="14" t="s">
        <v>154</v>
      </c>
      <c r="C29" s="61">
        <f>'A. Eelarve'!C29</f>
        <v>24276.065100000007</v>
      </c>
      <c r="D29" s="61">
        <v>0</v>
      </c>
      <c r="E29" s="61">
        <v>0</v>
      </c>
      <c r="F29" s="61">
        <v>0</v>
      </c>
      <c r="G29" s="61">
        <f t="shared" si="1"/>
        <v>0</v>
      </c>
    </row>
    <row r="30" spans="1:10" x14ac:dyDescent="0.25">
      <c r="A30" s="10"/>
      <c r="B30" s="11" t="s">
        <v>117</v>
      </c>
      <c r="C30" s="60">
        <f>SUM(C28:C29)</f>
        <v>371076.99510000006</v>
      </c>
      <c r="D30" s="60">
        <f>SUM(D28:D29)</f>
        <v>0</v>
      </c>
      <c r="E30" s="60">
        <f t="shared" ref="E30:F30" si="3">SUM(E28:E29)</f>
        <v>0</v>
      </c>
      <c r="F30" s="60">
        <f t="shared" si="3"/>
        <v>0</v>
      </c>
      <c r="G30" s="60">
        <f t="shared" si="1"/>
        <v>0</v>
      </c>
    </row>
    <row r="31" spans="1:10" x14ac:dyDescent="0.25">
      <c r="A31"/>
      <c r="B31"/>
      <c r="C31"/>
      <c r="D31"/>
      <c r="F31" s="62"/>
    </row>
    <row r="32" spans="1:10" x14ac:dyDescent="0.25">
      <c r="A32" s="3"/>
      <c r="B32" s="68"/>
      <c r="C32" s="68"/>
      <c r="D32"/>
      <c r="E32"/>
    </row>
    <row r="33" spans="1:6" x14ac:dyDescent="0.25">
      <c r="A33" s="9" t="s">
        <v>155</v>
      </c>
    </row>
    <row r="34" spans="1:6" x14ac:dyDescent="0.25">
      <c r="A34" s="157" t="s">
        <v>156</v>
      </c>
      <c r="B34" s="158"/>
      <c r="C34" s="50" t="s">
        <v>157</v>
      </c>
      <c r="D34" s="50" t="s">
        <v>158</v>
      </c>
      <c r="E34"/>
      <c r="F34"/>
    </row>
    <row r="35" spans="1:6" ht="47.25" x14ac:dyDescent="0.25">
      <c r="A35" s="15">
        <v>1</v>
      </c>
      <c r="B35" s="2" t="s">
        <v>159</v>
      </c>
      <c r="C35" s="51"/>
      <c r="D35" s="27"/>
      <c r="E35"/>
      <c r="F35"/>
    </row>
    <row r="36" spans="1:6" x14ac:dyDescent="0.25">
      <c r="A36" s="15">
        <v>2</v>
      </c>
      <c r="B36" s="16" t="s">
        <v>160</v>
      </c>
      <c r="C36" s="51"/>
      <c r="D36" s="27"/>
      <c r="E36"/>
      <c r="F36"/>
    </row>
    <row r="37" spans="1:6" ht="47.25" x14ac:dyDescent="0.25">
      <c r="A37" s="15">
        <v>3</v>
      </c>
      <c r="B37" s="2" t="s">
        <v>161</v>
      </c>
      <c r="C37" s="51"/>
      <c r="D37" s="27"/>
      <c r="E37"/>
      <c r="F37"/>
    </row>
    <row r="38" spans="1:6" ht="47.25" x14ac:dyDescent="0.25">
      <c r="A38" s="15">
        <v>4</v>
      </c>
      <c r="B38" s="2" t="s">
        <v>162</v>
      </c>
      <c r="C38" s="51"/>
      <c r="D38" s="27"/>
      <c r="E38"/>
      <c r="F38"/>
    </row>
  </sheetData>
  <sheetProtection selectLockedCells="1"/>
  <dataConsolidate/>
  <mergeCells count="8">
    <mergeCell ref="F20:F21"/>
    <mergeCell ref="A20:A21"/>
    <mergeCell ref="B20:B21"/>
    <mergeCell ref="A34:B34"/>
    <mergeCell ref="A9:B9"/>
    <mergeCell ref="A16:B16"/>
    <mergeCell ref="C20:C21"/>
    <mergeCell ref="E20:E21"/>
  </mergeCells>
  <conditionalFormatting sqref="G16">
    <cfRule type="cellIs" dxfId="14" priority="52" operator="equal">
      <formula>0</formula>
    </cfRule>
    <cfRule type="cellIs" dxfId="13" priority="70" operator="lessThan">
      <formula>100</formula>
    </cfRule>
    <cfRule type="cellIs" dxfId="12" priority="71" operator="greaterThan">
      <formula>100</formula>
    </cfRule>
  </conditionalFormatting>
  <conditionalFormatting sqref="G22 G24:G25 G27:G28">
    <cfRule type="cellIs" dxfId="11" priority="62" operator="greaterThan">
      <formula>110</formula>
    </cfRule>
  </conditionalFormatting>
  <conditionalFormatting sqref="G30">
    <cfRule type="cellIs" dxfId="10" priority="56" operator="greaterThan">
      <formula>100</formula>
    </cfRule>
  </conditionalFormatting>
  <conditionalFormatting sqref="G23">
    <cfRule type="cellIs" dxfId="9" priority="51" operator="greaterThan">
      <formula>110</formula>
    </cfRule>
  </conditionalFormatting>
  <conditionalFormatting sqref="G26">
    <cfRule type="cellIs" dxfId="8" priority="50" operator="greaterThan">
      <formula>110</formula>
    </cfRule>
  </conditionalFormatting>
  <conditionalFormatting sqref="E29:G29">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D29*1.1</formula>
    </cfRule>
    <cfRule type="cellIs" dxfId="5" priority="13" stopIfTrue="1" operator="greaterThan">
      <formula>D29*1.1</formula>
    </cfRule>
    <cfRule type="cellIs" dxfId="4" priority="14" stopIfTrue="1" operator="greaterThan">
      <formula>"F11*1,1"</formula>
    </cfRule>
  </conditionalFormatting>
  <conditionalFormatting sqref="D29">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C29*1.1</formula>
    </cfRule>
    <cfRule type="cellIs" dxfId="1" priority="8" stopIfTrue="1" operator="greaterThan">
      <formula>C29*1.1</formula>
    </cfRule>
    <cfRule type="cellIs" dxfId="0" priority="9" stopIfTrue="1" operator="greaterThan">
      <formula>"F11*1,1"</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xr:uid="{00000000-0002-0000-0200-000000000000}"/>
    <dataValidation type="decimal" operator="equal" allowBlank="1" showInputMessage="1" showErrorMessage="1" errorTitle="Tähelepanu!" error="Tervik peab olema 100%" promptTitle="Tähelepanu!" prompt="Osakaalude summa peab olema 100%" sqref="G16" xr:uid="{00000000-0002-0000-0200-000001000000}">
      <formula1>100</formula1>
    </dataValidation>
    <dataValidation type="decimal" allowBlank="1" showInputMessage="1" showErrorMessage="1" errorTitle="Tähelepanu!" error="AMIF toetuse osakaal ei saa olla suurem kui 75%" promptTitle="Tähelepanu!" prompt="AMIF toetuse osakaal ei saa olla suurem kui 75%" sqref="G11:G15" xr:uid="{00000000-0002-0000-0200-000002000000}">
      <formula1>0</formula1>
      <formula2>75</formula2>
    </dataValidation>
    <dataValidation operator="equal" allowBlank="1" showErrorMessage="1" promptTitle="Tähelepanu!" prompt="AMIF tulu peab võrduma AMIF kuluga." sqref="B10" xr:uid="{00000000-0002-0000-0200-000003000000}"/>
    <dataValidation allowBlank="1" showInputMessage="1" showErrorMessage="1" promptTitle="Tähelepanu!" prompt="Kulud meetmete lõikes kokku peab olema võrdne projekti kulud kokku." sqref="C32" xr:uid="{00000000-0002-0000-0200-000004000000}"/>
    <dataValidation type="list" allowBlank="1" showInputMessage="1" showErrorMessage="1" errorTitle="Tähelepanu!" error="Vali sobiv vastus" promptTitle="Tähelepanu!" prompt="Vali sobiv vastus" sqref="C35:C38" xr:uid="{00000000-0002-0000-0200-000005000000}">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G49"/>
  <sheetViews>
    <sheetView workbookViewId="0">
      <selection activeCell="J44" sqref="J44"/>
    </sheetView>
  </sheetViews>
  <sheetFormatPr defaultColWidth="9.140625" defaultRowHeight="15.75" x14ac:dyDescent="0.25"/>
  <cols>
    <col min="1" max="1" width="9.5703125" style="1" bestFit="1" customWidth="1"/>
    <col min="2" max="2" width="18.28515625" style="1" customWidth="1"/>
    <col min="3" max="3" width="25.5703125" style="1" customWidth="1"/>
    <col min="4" max="4" width="16.7109375" customWidth="1"/>
    <col min="5" max="5" width="15.7109375" customWidth="1"/>
    <col min="6" max="6" width="15.42578125" style="1" customWidth="1"/>
    <col min="7" max="7" width="9.85546875" style="1" bestFit="1" customWidth="1"/>
    <col min="8" max="16384" width="9.140625" style="1"/>
  </cols>
  <sheetData>
    <row r="1" spans="1:7" x14ac:dyDescent="0.25">
      <c r="A1" s="3" t="s">
        <v>163</v>
      </c>
      <c r="B1" s="3"/>
    </row>
    <row r="2" spans="1:7" x14ac:dyDescent="0.25">
      <c r="A2" s="3"/>
      <c r="B2" s="3"/>
    </row>
    <row r="3" spans="1:7" x14ac:dyDescent="0.25">
      <c r="A3" s="74" t="s">
        <v>164</v>
      </c>
    </row>
    <row r="4" spans="1:7" x14ac:dyDescent="0.25">
      <c r="A4" s="4"/>
      <c r="B4" s="162" t="s">
        <v>165</v>
      </c>
      <c r="C4" s="162"/>
      <c r="D4" s="162"/>
      <c r="E4" s="162"/>
      <c r="F4" s="162"/>
      <c r="G4" s="163" t="s">
        <v>12</v>
      </c>
    </row>
    <row r="5" spans="1:7" ht="31.5" x14ac:dyDescent="0.25">
      <c r="A5" s="87" t="s">
        <v>145</v>
      </c>
      <c r="B5" s="6" t="s">
        <v>166</v>
      </c>
      <c r="C5" s="6" t="s">
        <v>167</v>
      </c>
      <c r="D5" s="6" t="s">
        <v>168</v>
      </c>
      <c r="E5" s="6" t="s">
        <v>169</v>
      </c>
      <c r="F5" s="6" t="s">
        <v>170</v>
      </c>
      <c r="G5" s="163"/>
    </row>
    <row r="6" spans="1:7" s="24" customFormat="1" x14ac:dyDescent="0.25">
      <c r="A6" s="75" t="s">
        <v>171</v>
      </c>
      <c r="B6" s="75"/>
      <c r="C6" s="75"/>
      <c r="D6" s="76"/>
      <c r="E6" s="76"/>
      <c r="F6" s="75"/>
      <c r="G6" s="77"/>
    </row>
    <row r="7" spans="1:7" s="24" customFormat="1" x14ac:dyDescent="0.25">
      <c r="A7" s="75" t="s">
        <v>172</v>
      </c>
      <c r="B7" s="75"/>
      <c r="C7" s="75"/>
      <c r="D7" s="76"/>
      <c r="E7" s="76"/>
      <c r="F7" s="75"/>
      <c r="G7" s="77"/>
    </row>
    <row r="8" spans="1:7" s="24" customFormat="1" x14ac:dyDescent="0.25">
      <c r="A8" s="78" t="s">
        <v>173</v>
      </c>
      <c r="B8" s="75" t="s">
        <v>174</v>
      </c>
      <c r="C8" s="75" t="s">
        <v>175</v>
      </c>
      <c r="D8" s="79" t="s">
        <v>176</v>
      </c>
      <c r="E8" s="76">
        <v>42425</v>
      </c>
      <c r="F8" s="75" t="s">
        <v>177</v>
      </c>
      <c r="G8" s="77"/>
    </row>
    <row r="9" spans="1:7" s="24" customFormat="1" ht="63" x14ac:dyDescent="0.25">
      <c r="A9" s="75" t="s">
        <v>178</v>
      </c>
      <c r="B9" s="75" t="s">
        <v>179</v>
      </c>
      <c r="C9" s="75" t="s">
        <v>175</v>
      </c>
      <c r="D9" s="79" t="s">
        <v>176</v>
      </c>
      <c r="E9" s="76">
        <v>42425</v>
      </c>
      <c r="F9" s="80" t="s">
        <v>180</v>
      </c>
      <c r="G9" s="77"/>
    </row>
    <row r="10" spans="1:7" s="24" customFormat="1" x14ac:dyDescent="0.25">
      <c r="A10" s="75" t="s">
        <v>181</v>
      </c>
      <c r="B10" s="75"/>
      <c r="C10" s="75"/>
      <c r="D10" s="79"/>
      <c r="E10" s="76"/>
      <c r="F10" s="80"/>
      <c r="G10" s="77"/>
    </row>
    <row r="11" spans="1:7" s="24" customFormat="1" x14ac:dyDescent="0.25">
      <c r="A11" s="75" t="s">
        <v>182</v>
      </c>
      <c r="B11" s="75" t="s">
        <v>179</v>
      </c>
      <c r="C11" s="75" t="s">
        <v>175</v>
      </c>
      <c r="D11" s="79" t="s">
        <v>176</v>
      </c>
      <c r="E11" s="76">
        <v>42425</v>
      </c>
      <c r="F11" s="75" t="s">
        <v>177</v>
      </c>
      <c r="G11" s="77"/>
    </row>
    <row r="12" spans="1:7" s="24" customFormat="1" ht="63" x14ac:dyDescent="0.25">
      <c r="A12" s="75" t="s">
        <v>183</v>
      </c>
      <c r="B12" s="75" t="s">
        <v>179</v>
      </c>
      <c r="C12" s="75" t="s">
        <v>175</v>
      </c>
      <c r="D12" s="79" t="s">
        <v>176</v>
      </c>
      <c r="E12" s="76">
        <v>42425</v>
      </c>
      <c r="F12" s="80" t="s">
        <v>180</v>
      </c>
      <c r="G12" s="77"/>
    </row>
    <row r="13" spans="1:7" s="24" customFormat="1" x14ac:dyDescent="0.25">
      <c r="A13" s="22"/>
      <c r="B13" s="22"/>
      <c r="C13" s="22"/>
      <c r="D13" s="23"/>
      <c r="E13" s="22"/>
      <c r="F13" s="22"/>
      <c r="G13" s="56"/>
    </row>
    <row r="14" spans="1:7" s="24" customFormat="1" x14ac:dyDescent="0.25">
      <c r="A14" s="22"/>
      <c r="B14" s="22"/>
      <c r="C14" s="22"/>
      <c r="D14" s="23"/>
      <c r="E14" s="22"/>
      <c r="F14" s="22"/>
      <c r="G14" s="56"/>
    </row>
    <row r="15" spans="1:7" s="24" customFormat="1" x14ac:dyDescent="0.25">
      <c r="A15" s="22"/>
      <c r="B15" s="22"/>
      <c r="C15" s="22"/>
      <c r="D15" s="23"/>
      <c r="E15" s="22"/>
      <c r="F15" s="22"/>
      <c r="G15" s="56"/>
    </row>
    <row r="16" spans="1:7" s="24" customFormat="1" x14ac:dyDescent="0.25">
      <c r="A16" s="22"/>
      <c r="B16" s="22"/>
      <c r="C16" s="22"/>
      <c r="D16" s="23"/>
      <c r="E16" s="22"/>
      <c r="F16" s="22"/>
      <c r="G16" s="56"/>
    </row>
    <row r="17" spans="1:7" s="24" customFormat="1" x14ac:dyDescent="0.25">
      <c r="A17" s="22"/>
      <c r="B17" s="22"/>
      <c r="C17" s="22"/>
      <c r="D17" s="23"/>
      <c r="E17" s="22"/>
      <c r="F17" s="22"/>
      <c r="G17" s="56"/>
    </row>
    <row r="18" spans="1:7" s="24" customFormat="1" x14ac:dyDescent="0.25">
      <c r="A18" s="22"/>
      <c r="B18" s="22"/>
      <c r="C18" s="22"/>
      <c r="D18" s="23"/>
      <c r="E18" s="22"/>
      <c r="F18" s="22"/>
      <c r="G18" s="56"/>
    </row>
    <row r="19" spans="1:7" s="24" customFormat="1" x14ac:dyDescent="0.25">
      <c r="A19" s="22"/>
      <c r="B19" s="22"/>
      <c r="C19" s="22"/>
      <c r="D19" s="23"/>
      <c r="E19" s="22"/>
      <c r="F19" s="22"/>
      <c r="G19" s="56"/>
    </row>
    <row r="20" spans="1:7" s="24" customFormat="1" x14ac:dyDescent="0.25">
      <c r="A20" s="22"/>
      <c r="B20" s="22"/>
      <c r="C20" s="22"/>
      <c r="D20" s="23"/>
      <c r="E20" s="22"/>
      <c r="F20" s="22"/>
      <c r="G20" s="56"/>
    </row>
    <row r="21" spans="1:7" s="24" customFormat="1" x14ac:dyDescent="0.25">
      <c r="A21" s="22"/>
      <c r="B21" s="22"/>
      <c r="C21" s="22"/>
      <c r="D21" s="23"/>
      <c r="E21" s="22"/>
      <c r="F21" s="22"/>
      <c r="G21" s="56"/>
    </row>
    <row r="22" spans="1:7" s="24" customFormat="1" x14ac:dyDescent="0.25">
      <c r="A22" s="22"/>
      <c r="B22" s="22"/>
      <c r="C22" s="22"/>
      <c r="D22" s="23"/>
      <c r="E22" s="22"/>
      <c r="F22" s="22"/>
      <c r="G22" s="56"/>
    </row>
    <row r="23" spans="1:7" s="24" customFormat="1" x14ac:dyDescent="0.25">
      <c r="A23" s="22"/>
      <c r="B23" s="22"/>
      <c r="C23" s="22"/>
      <c r="D23" s="23"/>
      <c r="E23" s="22"/>
      <c r="F23" s="22"/>
      <c r="G23" s="56"/>
    </row>
    <row r="24" spans="1:7" s="24" customFormat="1" x14ac:dyDescent="0.25">
      <c r="A24" s="22"/>
      <c r="B24" s="22"/>
      <c r="C24" s="22"/>
      <c r="D24" s="23"/>
      <c r="E24" s="22"/>
      <c r="F24" s="22"/>
      <c r="G24" s="56"/>
    </row>
    <row r="25" spans="1:7" s="24" customFormat="1" x14ac:dyDescent="0.25">
      <c r="A25" s="22"/>
      <c r="B25" s="22"/>
      <c r="C25" s="22"/>
      <c r="D25" s="23"/>
      <c r="E25" s="22"/>
      <c r="F25" s="22"/>
      <c r="G25" s="56"/>
    </row>
    <row r="26" spans="1:7" s="24" customFormat="1" x14ac:dyDescent="0.25">
      <c r="A26" s="22"/>
      <c r="B26" s="22"/>
      <c r="C26" s="22"/>
      <c r="D26" s="23"/>
      <c r="E26" s="22"/>
      <c r="F26" s="22"/>
      <c r="G26" s="56"/>
    </row>
    <row r="27" spans="1:7" s="24" customFormat="1" x14ac:dyDescent="0.25">
      <c r="A27" s="22"/>
      <c r="B27" s="22"/>
      <c r="C27" s="22"/>
      <c r="D27" s="23"/>
      <c r="E27" s="23"/>
      <c r="F27" s="22"/>
      <c r="G27" s="56"/>
    </row>
    <row r="28" spans="1:7" s="24" customFormat="1" x14ac:dyDescent="0.25">
      <c r="A28" s="22"/>
      <c r="B28" s="22"/>
      <c r="C28" s="22"/>
      <c r="D28" s="23"/>
      <c r="E28" s="23"/>
      <c r="F28" s="22"/>
      <c r="G28" s="56"/>
    </row>
    <row r="29" spans="1:7" x14ac:dyDescent="0.25">
      <c r="A29" s="164" t="s">
        <v>184</v>
      </c>
      <c r="B29" s="165"/>
      <c r="C29" s="165"/>
      <c r="D29" s="165"/>
      <c r="E29" s="165"/>
      <c r="F29" s="166"/>
      <c r="G29" s="63">
        <f>SUM(G6:G28)</f>
        <v>0</v>
      </c>
    </row>
    <row r="30" spans="1:7" s="24" customFormat="1" x14ac:dyDescent="0.25">
      <c r="A30" s="22"/>
      <c r="B30" s="22"/>
      <c r="C30" s="22"/>
      <c r="D30" s="23"/>
      <c r="E30" s="23"/>
      <c r="F30" s="22"/>
      <c r="G30" s="56"/>
    </row>
    <row r="31" spans="1:7" s="24" customFormat="1" x14ac:dyDescent="0.25">
      <c r="A31" s="22"/>
      <c r="B31" s="22"/>
      <c r="C31" s="22"/>
      <c r="D31" s="23"/>
      <c r="E31" s="22"/>
      <c r="F31" s="22"/>
      <c r="G31" s="56"/>
    </row>
    <row r="32" spans="1:7" s="24" customFormat="1" x14ac:dyDescent="0.25">
      <c r="A32" s="22"/>
      <c r="B32" s="22"/>
      <c r="C32" s="22"/>
      <c r="D32" s="23"/>
      <c r="E32" s="22"/>
      <c r="F32" s="22"/>
      <c r="G32" s="56"/>
    </row>
    <row r="33" spans="1:7" s="24" customFormat="1" x14ac:dyDescent="0.25">
      <c r="A33" s="22"/>
      <c r="B33" s="22"/>
      <c r="C33" s="22"/>
      <c r="D33" s="23"/>
      <c r="E33" s="23"/>
      <c r="F33" s="22"/>
      <c r="G33" s="56"/>
    </row>
    <row r="34" spans="1:7" s="24" customFormat="1" x14ac:dyDescent="0.25">
      <c r="A34" s="22"/>
      <c r="B34" s="22"/>
      <c r="C34" s="22"/>
      <c r="D34" s="23"/>
      <c r="E34" s="22"/>
      <c r="F34" s="22"/>
      <c r="G34" s="56"/>
    </row>
    <row r="35" spans="1:7" s="24" customFormat="1" x14ac:dyDescent="0.25">
      <c r="A35" s="22"/>
      <c r="B35" s="22"/>
      <c r="C35" s="22"/>
      <c r="D35" s="23"/>
      <c r="E35" s="22"/>
      <c r="F35" s="22"/>
      <c r="G35" s="56"/>
    </row>
    <row r="36" spans="1:7" s="24" customFormat="1" x14ac:dyDescent="0.25">
      <c r="A36" s="22"/>
      <c r="B36" s="22"/>
      <c r="C36" s="22"/>
      <c r="D36" s="23"/>
      <c r="E36" s="22"/>
      <c r="F36" s="22"/>
      <c r="G36" s="56"/>
    </row>
    <row r="37" spans="1:7" s="24" customFormat="1" x14ac:dyDescent="0.25">
      <c r="A37" s="22"/>
      <c r="B37" s="22"/>
      <c r="C37" s="22"/>
      <c r="D37" s="23"/>
      <c r="E37" s="22"/>
      <c r="F37" s="22"/>
      <c r="G37" s="56"/>
    </row>
    <row r="38" spans="1:7" s="24" customFormat="1" x14ac:dyDescent="0.25">
      <c r="A38" s="22"/>
      <c r="B38" s="22"/>
      <c r="C38" s="22"/>
      <c r="D38" s="23"/>
      <c r="E38" s="22"/>
      <c r="F38" s="22"/>
      <c r="G38" s="56"/>
    </row>
    <row r="39" spans="1:7" s="24" customFormat="1" x14ac:dyDescent="0.25">
      <c r="A39" s="22"/>
      <c r="B39" s="22"/>
      <c r="C39" s="22"/>
      <c r="D39" s="23"/>
      <c r="E39" s="22"/>
      <c r="F39" s="22"/>
      <c r="G39" s="56"/>
    </row>
    <row r="40" spans="1:7" s="24" customFormat="1" x14ac:dyDescent="0.25">
      <c r="A40" s="22"/>
      <c r="B40" s="22"/>
      <c r="C40" s="22"/>
      <c r="D40" s="23"/>
      <c r="E40" s="22"/>
      <c r="F40" s="22"/>
      <c r="G40" s="56"/>
    </row>
    <row r="41" spans="1:7" s="24" customFormat="1" x14ac:dyDescent="0.25">
      <c r="A41" s="22"/>
      <c r="B41" s="22"/>
      <c r="C41" s="22"/>
      <c r="D41" s="23"/>
      <c r="E41" s="22"/>
      <c r="F41" s="22"/>
      <c r="G41" s="56"/>
    </row>
    <row r="42" spans="1:7" s="24" customFormat="1" x14ac:dyDescent="0.25">
      <c r="A42" s="22"/>
      <c r="B42" s="22"/>
      <c r="C42" s="22"/>
      <c r="D42" s="23"/>
      <c r="E42" s="22"/>
      <c r="F42" s="22"/>
      <c r="G42" s="56"/>
    </row>
    <row r="43" spans="1:7" s="24" customFormat="1" x14ac:dyDescent="0.25">
      <c r="A43" s="22"/>
      <c r="B43" s="22"/>
      <c r="C43" s="22"/>
      <c r="D43" s="23"/>
      <c r="E43" s="22"/>
      <c r="F43" s="22"/>
      <c r="G43" s="56"/>
    </row>
    <row r="44" spans="1:7" s="24" customFormat="1" x14ac:dyDescent="0.25">
      <c r="A44" s="22"/>
      <c r="B44" s="22"/>
      <c r="C44" s="22"/>
      <c r="D44" s="23"/>
      <c r="E44" s="22"/>
      <c r="F44" s="22"/>
      <c r="G44" s="56"/>
    </row>
    <row r="45" spans="1:7" s="24" customFormat="1" x14ac:dyDescent="0.25">
      <c r="A45" s="22"/>
      <c r="B45" s="22"/>
      <c r="C45" s="22"/>
      <c r="D45" s="23"/>
      <c r="E45" s="22"/>
      <c r="F45" s="22"/>
      <c r="G45" s="56"/>
    </row>
    <row r="46" spans="1:7" s="24" customFormat="1" x14ac:dyDescent="0.25">
      <c r="A46" s="22"/>
      <c r="B46" s="22"/>
      <c r="C46" s="22"/>
      <c r="D46" s="23"/>
      <c r="E46" s="22"/>
      <c r="F46" s="22"/>
      <c r="G46" s="56"/>
    </row>
    <row r="47" spans="1:7" s="24" customFormat="1" x14ac:dyDescent="0.25">
      <c r="A47" s="22"/>
      <c r="B47" s="22"/>
      <c r="C47" s="22"/>
      <c r="D47" s="23"/>
      <c r="E47" s="23"/>
      <c r="F47" s="22"/>
      <c r="G47" s="56"/>
    </row>
    <row r="48" spans="1:7" x14ac:dyDescent="0.25">
      <c r="A48" s="164" t="s">
        <v>184</v>
      </c>
      <c r="B48" s="165"/>
      <c r="C48" s="165"/>
      <c r="D48" s="165"/>
      <c r="E48" s="165"/>
      <c r="F48" s="166"/>
      <c r="G48" s="63">
        <f>SUM(G30:G47)</f>
        <v>0</v>
      </c>
    </row>
    <row r="49" spans="1:7" x14ac:dyDescent="0.25">
      <c r="A49" s="160" t="s">
        <v>185</v>
      </c>
      <c r="B49" s="160"/>
      <c r="C49" s="161"/>
      <c r="D49" s="4"/>
      <c r="E49" s="4"/>
      <c r="F49" s="4"/>
      <c r="G49" s="63">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G41"/>
  <sheetViews>
    <sheetView workbookViewId="0">
      <selection activeCell="J24" sqref="J24"/>
    </sheetView>
  </sheetViews>
  <sheetFormatPr defaultColWidth="9.140625" defaultRowHeight="15.75" x14ac:dyDescent="0.25"/>
  <cols>
    <col min="1" max="1" width="9.140625" style="1"/>
    <col min="2" max="2" width="18.28515625" style="1" customWidth="1"/>
    <col min="3" max="3" width="13.85546875" style="1" customWidth="1"/>
    <col min="4" max="4" width="9.7109375" customWidth="1"/>
    <col min="5" max="5" width="15.7109375" customWidth="1"/>
    <col min="6" max="6" width="37.7109375" style="1" customWidth="1"/>
    <col min="7" max="16384" width="9.140625" style="1"/>
  </cols>
  <sheetData>
    <row r="1" spans="1:7" x14ac:dyDescent="0.25">
      <c r="A1" s="3" t="s">
        <v>186</v>
      </c>
      <c r="B1" s="3"/>
    </row>
    <row r="2" spans="1:7" x14ac:dyDescent="0.25">
      <c r="A2" s="74" t="s">
        <v>187</v>
      </c>
    </row>
    <row r="3" spans="1:7" x14ac:dyDescent="0.25">
      <c r="A3" s="4"/>
      <c r="B3" s="162" t="s">
        <v>165</v>
      </c>
      <c r="C3" s="162"/>
      <c r="D3" s="162"/>
      <c r="E3" s="162"/>
      <c r="F3" s="162"/>
      <c r="G3" s="163" t="s">
        <v>12</v>
      </c>
    </row>
    <row r="4" spans="1:7" ht="47.25" x14ac:dyDescent="0.25">
      <c r="A4" s="87" t="s">
        <v>145</v>
      </c>
      <c r="B4" s="6" t="s">
        <v>166</v>
      </c>
      <c r="C4" s="6" t="s">
        <v>167</v>
      </c>
      <c r="D4" s="6" t="s">
        <v>168</v>
      </c>
      <c r="E4" s="6" t="s">
        <v>169</v>
      </c>
      <c r="F4" s="6" t="s">
        <v>170</v>
      </c>
      <c r="G4" s="163"/>
    </row>
    <row r="5" spans="1:7" s="24" customFormat="1" x14ac:dyDescent="0.25">
      <c r="A5" s="75" t="s">
        <v>171</v>
      </c>
      <c r="B5" s="75"/>
      <c r="C5" s="75"/>
      <c r="D5" s="76"/>
      <c r="E5" s="76"/>
      <c r="F5" s="75"/>
      <c r="G5" s="56"/>
    </row>
    <row r="6" spans="1:7" s="24" customFormat="1" x14ac:dyDescent="0.25">
      <c r="A6" s="75" t="s">
        <v>188</v>
      </c>
      <c r="B6" s="75"/>
      <c r="C6" s="75"/>
      <c r="D6" s="76"/>
      <c r="E6" s="76"/>
      <c r="F6" s="75"/>
      <c r="G6" s="56"/>
    </row>
    <row r="7" spans="1:7" s="24" customFormat="1" ht="47.25" x14ac:dyDescent="0.25">
      <c r="A7" s="78" t="s">
        <v>173</v>
      </c>
      <c r="B7" s="75" t="s">
        <v>189</v>
      </c>
      <c r="C7" s="75" t="s">
        <v>190</v>
      </c>
      <c r="D7" s="79" t="s">
        <v>191</v>
      </c>
      <c r="E7" s="76">
        <v>43156</v>
      </c>
      <c r="F7" s="80" t="s">
        <v>192</v>
      </c>
      <c r="G7" s="99"/>
    </row>
    <row r="8" spans="1:7" s="24" customFormat="1" x14ac:dyDescent="0.25">
      <c r="A8" s="22"/>
      <c r="B8" s="22"/>
      <c r="C8" s="22"/>
      <c r="D8" s="22"/>
      <c r="E8" s="22"/>
      <c r="F8" s="22"/>
      <c r="G8" s="56"/>
    </row>
    <row r="9" spans="1:7" s="24" customFormat="1" x14ac:dyDescent="0.25">
      <c r="A9" s="22"/>
      <c r="B9" s="22"/>
      <c r="C9" s="22"/>
      <c r="D9" s="22"/>
      <c r="E9" s="22"/>
      <c r="F9" s="22"/>
      <c r="G9" s="56"/>
    </row>
    <row r="10" spans="1:7" s="24" customFormat="1" x14ac:dyDescent="0.25">
      <c r="A10" s="22"/>
      <c r="B10" s="22"/>
      <c r="C10" s="22"/>
      <c r="D10" s="22"/>
      <c r="E10" s="22"/>
      <c r="F10" s="22"/>
      <c r="G10" s="56"/>
    </row>
    <row r="11" spans="1:7" s="24" customFormat="1" x14ac:dyDescent="0.25">
      <c r="A11" s="22"/>
      <c r="B11" s="22"/>
      <c r="C11" s="22"/>
      <c r="D11" s="22"/>
      <c r="E11" s="22"/>
      <c r="F11" s="22"/>
      <c r="G11" s="56"/>
    </row>
    <row r="12" spans="1:7" s="24" customFormat="1" x14ac:dyDescent="0.25">
      <c r="A12" s="22"/>
      <c r="B12" s="22"/>
      <c r="C12" s="22"/>
      <c r="D12" s="22"/>
      <c r="E12" s="22"/>
      <c r="F12" s="22"/>
      <c r="G12" s="56"/>
    </row>
    <row r="13" spans="1:7" s="24" customFormat="1" x14ac:dyDescent="0.25">
      <c r="A13" s="22"/>
      <c r="B13" s="22"/>
      <c r="C13" s="22"/>
      <c r="D13" s="22"/>
      <c r="E13" s="22"/>
      <c r="F13" s="22"/>
      <c r="G13" s="56"/>
    </row>
    <row r="14" spans="1:7" s="24" customFormat="1" x14ac:dyDescent="0.25">
      <c r="A14" s="22"/>
      <c r="B14" s="22"/>
      <c r="C14" s="22"/>
      <c r="D14" s="22"/>
      <c r="E14" s="22"/>
      <c r="F14" s="22"/>
      <c r="G14" s="56"/>
    </row>
    <row r="15" spans="1:7" s="24" customFormat="1" x14ac:dyDescent="0.25">
      <c r="A15" s="22"/>
      <c r="B15" s="22"/>
      <c r="C15" s="22"/>
      <c r="D15" s="22"/>
      <c r="E15" s="22"/>
      <c r="F15" s="22"/>
      <c r="G15" s="56"/>
    </row>
    <row r="16" spans="1:7" s="24" customFormat="1" x14ac:dyDescent="0.25">
      <c r="A16" s="22"/>
      <c r="B16" s="22"/>
      <c r="C16" s="22"/>
      <c r="D16" s="22"/>
      <c r="E16" s="22"/>
      <c r="F16" s="22"/>
      <c r="G16" s="56"/>
    </row>
    <row r="17" spans="1:7" s="24" customFormat="1" x14ac:dyDescent="0.25">
      <c r="A17" s="22"/>
      <c r="B17" s="22"/>
      <c r="C17" s="22"/>
      <c r="D17" s="22"/>
      <c r="E17" s="22"/>
      <c r="F17" s="22"/>
      <c r="G17" s="56"/>
    </row>
    <row r="18" spans="1:7" s="24" customFormat="1" x14ac:dyDescent="0.25">
      <c r="A18" s="22"/>
      <c r="B18" s="22"/>
      <c r="C18" s="22"/>
      <c r="D18" s="22"/>
      <c r="E18" s="22"/>
      <c r="F18" s="22"/>
      <c r="G18" s="56"/>
    </row>
    <row r="19" spans="1:7" s="24" customFormat="1" x14ac:dyDescent="0.25">
      <c r="A19" s="22"/>
      <c r="B19" s="22"/>
      <c r="C19" s="22"/>
      <c r="D19" s="22"/>
      <c r="E19" s="22"/>
      <c r="F19" s="22"/>
      <c r="G19" s="56"/>
    </row>
    <row r="20" spans="1:7" s="24" customFormat="1" x14ac:dyDescent="0.25">
      <c r="A20" s="22"/>
      <c r="B20" s="22"/>
      <c r="C20" s="22"/>
      <c r="D20" s="22"/>
      <c r="E20" s="22"/>
      <c r="F20" s="22"/>
      <c r="G20" s="56"/>
    </row>
    <row r="21" spans="1:7" s="24" customFormat="1" x14ac:dyDescent="0.25">
      <c r="A21" s="22"/>
      <c r="B21" s="22"/>
      <c r="C21" s="22"/>
      <c r="D21" s="22"/>
      <c r="E21" s="23"/>
      <c r="F21" s="22"/>
      <c r="G21" s="56"/>
    </row>
    <row r="22" spans="1:7" x14ac:dyDescent="0.25">
      <c r="A22" s="164" t="s">
        <v>184</v>
      </c>
      <c r="B22" s="165"/>
      <c r="C22" s="165"/>
      <c r="D22" s="165"/>
      <c r="E22" s="165"/>
      <c r="F22" s="166"/>
      <c r="G22" s="63">
        <f>SUM(G5:G21)</f>
        <v>0</v>
      </c>
    </row>
    <row r="23" spans="1:7" s="24" customFormat="1" x14ac:dyDescent="0.25">
      <c r="A23" s="22"/>
      <c r="B23" s="22"/>
      <c r="C23" s="22"/>
      <c r="D23" s="22"/>
      <c r="E23" s="23"/>
      <c r="F23" s="22"/>
      <c r="G23" s="56"/>
    </row>
    <row r="24" spans="1:7" s="24" customFormat="1" x14ac:dyDescent="0.25">
      <c r="A24" s="22"/>
      <c r="B24" s="22"/>
      <c r="C24" s="22"/>
      <c r="D24" s="22"/>
      <c r="E24" s="22"/>
      <c r="F24" s="22"/>
      <c r="G24" s="56"/>
    </row>
    <row r="25" spans="1:7" s="24" customFormat="1" x14ac:dyDescent="0.25">
      <c r="A25" s="22"/>
      <c r="B25" s="22"/>
      <c r="C25" s="22"/>
      <c r="D25" s="22"/>
      <c r="E25" s="22"/>
      <c r="F25" s="22"/>
      <c r="G25" s="56"/>
    </row>
    <row r="26" spans="1:7" s="24" customFormat="1" x14ac:dyDescent="0.25">
      <c r="A26" s="22"/>
      <c r="B26" s="22"/>
      <c r="C26" s="22"/>
      <c r="D26" s="22"/>
      <c r="E26" s="22"/>
      <c r="F26" s="22"/>
      <c r="G26" s="56"/>
    </row>
    <row r="27" spans="1:7" s="24" customFormat="1" x14ac:dyDescent="0.25">
      <c r="A27" s="22"/>
      <c r="B27" s="22"/>
      <c r="C27" s="22"/>
      <c r="D27" s="22"/>
      <c r="E27" s="22"/>
      <c r="F27" s="22"/>
      <c r="G27" s="56"/>
    </row>
    <row r="28" spans="1:7" s="24" customFormat="1" x14ac:dyDescent="0.25">
      <c r="A28" s="22"/>
      <c r="B28" s="22"/>
      <c r="C28" s="22"/>
      <c r="D28" s="22"/>
      <c r="E28" s="22"/>
      <c r="F28" s="22"/>
      <c r="G28" s="56"/>
    </row>
    <row r="29" spans="1:7" s="24" customFormat="1" x14ac:dyDescent="0.25">
      <c r="A29" s="22"/>
      <c r="B29" s="22"/>
      <c r="C29" s="22"/>
      <c r="D29" s="22"/>
      <c r="E29" s="22"/>
      <c r="F29" s="22"/>
      <c r="G29" s="56"/>
    </row>
    <row r="30" spans="1:7" s="24" customFormat="1" x14ac:dyDescent="0.25">
      <c r="A30" s="22"/>
      <c r="B30" s="22"/>
      <c r="C30" s="22"/>
      <c r="D30" s="22"/>
      <c r="E30" s="22"/>
      <c r="F30" s="22"/>
      <c r="G30" s="56"/>
    </row>
    <row r="31" spans="1:7" s="24" customFormat="1" x14ac:dyDescent="0.25">
      <c r="A31" s="22"/>
      <c r="B31" s="22"/>
      <c r="C31" s="22"/>
      <c r="D31" s="22"/>
      <c r="E31" s="22"/>
      <c r="F31" s="22"/>
      <c r="G31" s="56"/>
    </row>
    <row r="32" spans="1:7" s="24" customFormat="1" x14ac:dyDescent="0.25">
      <c r="A32" s="22"/>
      <c r="B32" s="22"/>
      <c r="C32" s="22"/>
      <c r="D32" s="22"/>
      <c r="E32" s="22"/>
      <c r="F32" s="22"/>
      <c r="G32" s="56"/>
    </row>
    <row r="33" spans="1:7" s="24" customFormat="1" x14ac:dyDescent="0.25">
      <c r="A33" s="22"/>
      <c r="B33" s="22"/>
      <c r="C33" s="22"/>
      <c r="D33" s="22"/>
      <c r="E33" s="22"/>
      <c r="F33" s="22"/>
      <c r="G33" s="56"/>
    </row>
    <row r="34" spans="1:7" s="24" customFormat="1" x14ac:dyDescent="0.25">
      <c r="A34" s="22"/>
      <c r="B34" s="22"/>
      <c r="C34" s="22"/>
      <c r="D34" s="22"/>
      <c r="E34" s="22"/>
      <c r="F34" s="22"/>
      <c r="G34" s="56"/>
    </row>
    <row r="35" spans="1:7" s="24" customFormat="1" x14ac:dyDescent="0.25">
      <c r="A35" s="22"/>
      <c r="B35" s="22"/>
      <c r="C35" s="22"/>
      <c r="D35" s="22"/>
      <c r="E35" s="22"/>
      <c r="F35" s="22"/>
      <c r="G35" s="56"/>
    </row>
    <row r="36" spans="1:7" s="24" customFormat="1" x14ac:dyDescent="0.25">
      <c r="A36" s="22"/>
      <c r="B36" s="22"/>
      <c r="C36" s="22"/>
      <c r="D36" s="22"/>
      <c r="E36" s="22"/>
      <c r="F36" s="22"/>
      <c r="G36" s="56"/>
    </row>
    <row r="37" spans="1:7" s="24" customFormat="1" x14ac:dyDescent="0.25">
      <c r="A37" s="22"/>
      <c r="B37" s="22"/>
      <c r="C37" s="22"/>
      <c r="D37" s="22"/>
      <c r="E37" s="22"/>
      <c r="F37" s="22"/>
      <c r="G37" s="56"/>
    </row>
    <row r="38" spans="1:7" s="24" customFormat="1" x14ac:dyDescent="0.25">
      <c r="A38" s="22"/>
      <c r="B38" s="22"/>
      <c r="C38" s="22"/>
      <c r="D38" s="22"/>
      <c r="E38" s="22"/>
      <c r="F38" s="22"/>
      <c r="G38" s="56"/>
    </row>
    <row r="39" spans="1:7" s="24" customFormat="1" x14ac:dyDescent="0.25">
      <c r="A39" s="22"/>
      <c r="B39" s="22"/>
      <c r="C39" s="22"/>
      <c r="D39" s="22"/>
      <c r="E39" s="23"/>
      <c r="F39" s="22"/>
      <c r="G39" s="56"/>
    </row>
    <row r="40" spans="1:7" x14ac:dyDescent="0.25">
      <c r="A40" s="164" t="s">
        <v>184</v>
      </c>
      <c r="B40" s="165"/>
      <c r="C40" s="165"/>
      <c r="D40" s="165"/>
      <c r="E40" s="165"/>
      <c r="F40" s="166"/>
      <c r="G40" s="63">
        <f>SUM(G23:G39)</f>
        <v>0</v>
      </c>
    </row>
    <row r="41" spans="1:7" x14ac:dyDescent="0.25">
      <c r="A41" s="160" t="s">
        <v>193</v>
      </c>
      <c r="B41" s="160"/>
      <c r="C41" s="161"/>
      <c r="D41" s="4"/>
      <c r="E41" s="4"/>
      <c r="F41" s="4"/>
      <c r="G41" s="63">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G41"/>
  <sheetViews>
    <sheetView zoomScaleNormal="100" workbookViewId="0">
      <selection activeCell="J37" sqref="J37"/>
    </sheetView>
  </sheetViews>
  <sheetFormatPr defaultColWidth="9.140625" defaultRowHeight="15.75" x14ac:dyDescent="0.25"/>
  <cols>
    <col min="1" max="1" width="9.140625" style="1"/>
    <col min="2" max="2" width="18.28515625" style="1" customWidth="1"/>
    <col min="3" max="3" width="25.5703125" style="1" customWidth="1"/>
    <col min="4" max="4" width="16.7109375" customWidth="1"/>
    <col min="5" max="5" width="15.7109375" customWidth="1"/>
    <col min="6" max="6" width="15.42578125" style="1" customWidth="1"/>
    <col min="7" max="16384" width="9.140625" style="1"/>
  </cols>
  <sheetData>
    <row r="1" spans="1:7" x14ac:dyDescent="0.25">
      <c r="A1" s="3" t="s">
        <v>194</v>
      </c>
      <c r="B1" s="3"/>
    </row>
    <row r="2" spans="1:7" x14ac:dyDescent="0.25">
      <c r="A2" s="74" t="s">
        <v>187</v>
      </c>
    </row>
    <row r="3" spans="1:7" x14ac:dyDescent="0.25">
      <c r="A3" s="4"/>
      <c r="B3" s="162" t="s">
        <v>165</v>
      </c>
      <c r="C3" s="162"/>
      <c r="D3" s="162"/>
      <c r="E3" s="162"/>
      <c r="F3" s="162"/>
      <c r="G3" s="163" t="s">
        <v>12</v>
      </c>
    </row>
    <row r="4" spans="1:7" ht="31.5" x14ac:dyDescent="0.25">
      <c r="A4" s="87" t="s">
        <v>145</v>
      </c>
      <c r="B4" s="6" t="s">
        <v>166</v>
      </c>
      <c r="C4" s="6" t="s">
        <v>167</v>
      </c>
      <c r="D4" s="6" t="s">
        <v>168</v>
      </c>
      <c r="E4" s="6" t="s">
        <v>169</v>
      </c>
      <c r="F4" s="6" t="s">
        <v>170</v>
      </c>
      <c r="G4" s="163"/>
    </row>
    <row r="5" spans="1:7" s="24" customFormat="1" x14ac:dyDescent="0.25">
      <c r="A5" s="22"/>
      <c r="B5" s="22"/>
      <c r="C5" s="22"/>
      <c r="D5" s="22"/>
      <c r="E5" s="23"/>
      <c r="F5" s="22"/>
      <c r="G5" s="56"/>
    </row>
    <row r="6" spans="1:7" s="24" customFormat="1" x14ac:dyDescent="0.25">
      <c r="A6" s="22"/>
      <c r="B6" s="22"/>
      <c r="C6" s="22"/>
      <c r="D6" s="22"/>
      <c r="E6" s="23"/>
      <c r="F6" s="22"/>
      <c r="G6" s="56"/>
    </row>
    <row r="7" spans="1:7" s="24" customFormat="1" x14ac:dyDescent="0.25">
      <c r="A7" s="22"/>
      <c r="B7" s="22"/>
      <c r="C7" s="22"/>
      <c r="D7" s="22"/>
      <c r="E7" s="23"/>
      <c r="F7" s="22"/>
      <c r="G7" s="56"/>
    </row>
    <row r="8" spans="1:7" s="24" customFormat="1" x14ac:dyDescent="0.25">
      <c r="A8" s="22"/>
      <c r="B8" s="22"/>
      <c r="C8" s="22"/>
      <c r="D8" s="22"/>
      <c r="E8" s="23"/>
      <c r="F8" s="22"/>
      <c r="G8" s="56"/>
    </row>
    <row r="9" spans="1:7" s="24" customFormat="1" x14ac:dyDescent="0.25">
      <c r="A9" s="22"/>
      <c r="B9" s="22"/>
      <c r="C9" s="22"/>
      <c r="D9" s="22"/>
      <c r="E9" s="23"/>
      <c r="F9" s="22"/>
      <c r="G9" s="56"/>
    </row>
    <row r="10" spans="1:7" s="24" customFormat="1" x14ac:dyDescent="0.25">
      <c r="A10" s="22"/>
      <c r="B10" s="22"/>
      <c r="C10" s="22"/>
      <c r="D10" s="22"/>
      <c r="E10" s="23"/>
      <c r="F10" s="22"/>
      <c r="G10" s="56"/>
    </row>
    <row r="11" spans="1:7" s="24" customFormat="1" x14ac:dyDescent="0.25">
      <c r="A11" s="22"/>
      <c r="B11" s="22"/>
      <c r="C11" s="22"/>
      <c r="D11" s="22"/>
      <c r="E11" s="23"/>
      <c r="F11" s="22"/>
      <c r="G11" s="56"/>
    </row>
    <row r="12" spans="1:7" s="24" customFormat="1" x14ac:dyDescent="0.25">
      <c r="A12" s="22"/>
      <c r="B12" s="22"/>
      <c r="C12" s="22"/>
      <c r="D12" s="22"/>
      <c r="E12" s="23"/>
      <c r="F12" s="22"/>
      <c r="G12" s="56"/>
    </row>
    <row r="13" spans="1:7" s="24" customFormat="1" x14ac:dyDescent="0.25">
      <c r="A13" s="22"/>
      <c r="B13" s="22"/>
      <c r="C13" s="22"/>
      <c r="D13" s="22"/>
      <c r="E13" s="23"/>
      <c r="F13" s="22"/>
      <c r="G13" s="56"/>
    </row>
    <row r="14" spans="1:7" s="24" customFormat="1" x14ac:dyDescent="0.25">
      <c r="A14" s="22"/>
      <c r="B14" s="22"/>
      <c r="C14" s="22"/>
      <c r="D14" s="22"/>
      <c r="E14" s="23"/>
      <c r="F14" s="22"/>
      <c r="G14" s="56"/>
    </row>
    <row r="15" spans="1:7" s="24" customFormat="1" x14ac:dyDescent="0.25">
      <c r="A15" s="22"/>
      <c r="B15" s="22"/>
      <c r="C15" s="22"/>
      <c r="D15" s="22"/>
      <c r="E15" s="23"/>
      <c r="F15" s="22"/>
      <c r="G15" s="56"/>
    </row>
    <row r="16" spans="1:7" s="24" customFormat="1" x14ac:dyDescent="0.25">
      <c r="A16" s="22"/>
      <c r="B16" s="22"/>
      <c r="C16" s="22"/>
      <c r="D16" s="22"/>
      <c r="E16" s="23"/>
      <c r="F16" s="22"/>
      <c r="G16" s="56"/>
    </row>
    <row r="17" spans="1:7" s="24" customFormat="1" x14ac:dyDescent="0.25">
      <c r="A17" s="22"/>
      <c r="B17" s="22"/>
      <c r="C17" s="22"/>
      <c r="D17" s="22"/>
      <c r="E17" s="23"/>
      <c r="F17" s="22"/>
      <c r="G17" s="56"/>
    </row>
    <row r="18" spans="1:7" s="24" customFormat="1" x14ac:dyDescent="0.25">
      <c r="A18" s="22"/>
      <c r="B18" s="22"/>
      <c r="C18" s="22"/>
      <c r="D18" s="22"/>
      <c r="E18" s="23"/>
      <c r="F18" s="22"/>
      <c r="G18" s="56"/>
    </row>
    <row r="19" spans="1:7" s="24" customFormat="1" x14ac:dyDescent="0.25">
      <c r="A19" s="22"/>
      <c r="B19" s="22"/>
      <c r="C19" s="22"/>
      <c r="D19" s="22"/>
      <c r="E19" s="23"/>
      <c r="F19" s="22"/>
      <c r="G19" s="56"/>
    </row>
    <row r="20" spans="1:7" s="24" customFormat="1" x14ac:dyDescent="0.25">
      <c r="A20" s="22"/>
      <c r="B20" s="22"/>
      <c r="C20" s="22"/>
      <c r="D20" s="22"/>
      <c r="E20" s="23"/>
      <c r="F20" s="22"/>
      <c r="G20" s="56"/>
    </row>
    <row r="21" spans="1:7" s="24" customFormat="1" x14ac:dyDescent="0.25">
      <c r="A21" s="22"/>
      <c r="B21" s="22"/>
      <c r="C21" s="22"/>
      <c r="D21" s="22"/>
      <c r="E21" s="23"/>
      <c r="F21" s="22"/>
      <c r="G21" s="56"/>
    </row>
    <row r="22" spans="1:7" x14ac:dyDescent="0.25">
      <c r="A22" s="164" t="s">
        <v>184</v>
      </c>
      <c r="B22" s="165"/>
      <c r="C22" s="165"/>
      <c r="D22" s="165"/>
      <c r="E22" s="165"/>
      <c r="F22" s="166"/>
      <c r="G22" s="63">
        <f>SUM(G5:G21)</f>
        <v>0</v>
      </c>
    </row>
    <row r="23" spans="1:7" s="24" customFormat="1" x14ac:dyDescent="0.25">
      <c r="A23" s="22"/>
      <c r="B23" s="22"/>
      <c r="C23" s="22"/>
      <c r="D23" s="22"/>
      <c r="E23" s="23"/>
      <c r="F23" s="22"/>
      <c r="G23" s="56"/>
    </row>
    <row r="24" spans="1:7" s="24" customFormat="1" x14ac:dyDescent="0.25">
      <c r="A24" s="22"/>
      <c r="B24" s="22"/>
      <c r="C24" s="22"/>
      <c r="D24" s="22"/>
      <c r="E24" s="23"/>
      <c r="F24" s="22"/>
      <c r="G24" s="56"/>
    </row>
    <row r="25" spans="1:7" s="24" customFormat="1" x14ac:dyDescent="0.25">
      <c r="A25" s="22"/>
      <c r="B25" s="22"/>
      <c r="C25" s="22"/>
      <c r="D25" s="22"/>
      <c r="E25" s="23"/>
      <c r="F25" s="22"/>
      <c r="G25" s="56"/>
    </row>
    <row r="26" spans="1:7" s="24" customFormat="1" x14ac:dyDescent="0.25">
      <c r="A26" s="22"/>
      <c r="B26" s="22"/>
      <c r="C26" s="22"/>
      <c r="D26" s="22"/>
      <c r="E26" s="23"/>
      <c r="F26" s="22"/>
      <c r="G26" s="56"/>
    </row>
    <row r="27" spans="1:7" s="24" customFormat="1" x14ac:dyDescent="0.25">
      <c r="A27" s="22"/>
      <c r="B27" s="22"/>
      <c r="C27" s="22"/>
      <c r="D27" s="22"/>
      <c r="E27" s="23"/>
      <c r="F27" s="22"/>
      <c r="G27" s="56"/>
    </row>
    <row r="28" spans="1:7" s="24" customFormat="1" x14ac:dyDescent="0.25">
      <c r="A28" s="22"/>
      <c r="B28" s="22"/>
      <c r="C28" s="22"/>
      <c r="D28" s="22"/>
      <c r="E28" s="23"/>
      <c r="F28" s="22"/>
      <c r="G28" s="56"/>
    </row>
    <row r="29" spans="1:7" s="24" customFormat="1" x14ac:dyDescent="0.25">
      <c r="A29" s="22"/>
      <c r="B29" s="22"/>
      <c r="C29" s="22"/>
      <c r="D29" s="22"/>
      <c r="E29" s="23"/>
      <c r="F29" s="22"/>
      <c r="G29" s="56"/>
    </row>
    <row r="30" spans="1:7" s="24" customFormat="1" x14ac:dyDescent="0.25">
      <c r="A30" s="22"/>
      <c r="B30" s="22"/>
      <c r="C30" s="22"/>
      <c r="D30" s="22"/>
      <c r="E30" s="23"/>
      <c r="F30" s="22"/>
      <c r="G30" s="56"/>
    </row>
    <row r="31" spans="1:7" s="24" customFormat="1" x14ac:dyDescent="0.25">
      <c r="A31" s="22"/>
      <c r="B31" s="22"/>
      <c r="C31" s="22"/>
      <c r="D31" s="22"/>
      <c r="E31" s="23"/>
      <c r="F31" s="22"/>
      <c r="G31" s="56"/>
    </row>
    <row r="32" spans="1:7" s="24" customFormat="1" x14ac:dyDescent="0.25">
      <c r="A32" s="22"/>
      <c r="B32" s="22"/>
      <c r="C32" s="22"/>
      <c r="D32" s="22"/>
      <c r="E32" s="23"/>
      <c r="F32" s="22"/>
      <c r="G32" s="56"/>
    </row>
    <row r="33" spans="1:7" s="24" customFormat="1" x14ac:dyDescent="0.25">
      <c r="A33" s="22"/>
      <c r="B33" s="22"/>
      <c r="C33" s="22"/>
      <c r="D33" s="22"/>
      <c r="E33" s="23"/>
      <c r="F33" s="22"/>
      <c r="G33" s="56"/>
    </row>
    <row r="34" spans="1:7" s="24" customFormat="1" x14ac:dyDescent="0.25">
      <c r="A34" s="22"/>
      <c r="B34" s="22"/>
      <c r="C34" s="22"/>
      <c r="D34" s="22"/>
      <c r="E34" s="23"/>
      <c r="F34" s="22"/>
      <c r="G34" s="56"/>
    </row>
    <row r="35" spans="1:7" s="24" customFormat="1" x14ac:dyDescent="0.25">
      <c r="A35" s="22"/>
      <c r="B35" s="22"/>
      <c r="C35" s="22"/>
      <c r="D35" s="22"/>
      <c r="E35" s="23"/>
      <c r="F35" s="22"/>
      <c r="G35" s="56"/>
    </row>
    <row r="36" spans="1:7" s="24" customFormat="1" x14ac:dyDescent="0.25">
      <c r="A36" s="22"/>
      <c r="B36" s="22"/>
      <c r="C36" s="22"/>
      <c r="D36" s="22"/>
      <c r="E36" s="23"/>
      <c r="F36" s="22"/>
      <c r="G36" s="56"/>
    </row>
    <row r="37" spans="1:7" s="24" customFormat="1" x14ac:dyDescent="0.25">
      <c r="A37" s="22"/>
      <c r="B37" s="22"/>
      <c r="C37" s="22"/>
      <c r="D37" s="22"/>
      <c r="E37" s="23"/>
      <c r="F37" s="22"/>
      <c r="G37" s="56"/>
    </row>
    <row r="38" spans="1:7" s="24" customFormat="1" x14ac:dyDescent="0.25">
      <c r="A38" s="22"/>
      <c r="B38" s="22"/>
      <c r="C38" s="22"/>
      <c r="D38" s="22"/>
      <c r="E38" s="23"/>
      <c r="F38" s="22"/>
      <c r="G38" s="56"/>
    </row>
    <row r="39" spans="1:7" s="24" customFormat="1" x14ac:dyDescent="0.25">
      <c r="A39" s="22"/>
      <c r="B39" s="22"/>
      <c r="C39" s="22"/>
      <c r="D39" s="22"/>
      <c r="E39" s="23"/>
      <c r="F39" s="22"/>
      <c r="G39" s="56"/>
    </row>
    <row r="40" spans="1:7" x14ac:dyDescent="0.25">
      <c r="A40" s="164" t="s">
        <v>184</v>
      </c>
      <c r="B40" s="165"/>
      <c r="C40" s="165"/>
      <c r="D40" s="165"/>
      <c r="E40" s="165"/>
      <c r="F40" s="166"/>
      <c r="G40" s="63">
        <f>SUM(G23:G39)</f>
        <v>0</v>
      </c>
    </row>
    <row r="41" spans="1:7" x14ac:dyDescent="0.25">
      <c r="A41" s="160" t="s">
        <v>195</v>
      </c>
      <c r="B41" s="160"/>
      <c r="C41" s="161"/>
      <c r="D41" s="4"/>
      <c r="E41" s="4"/>
      <c r="F41" s="4"/>
      <c r="G41" s="6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G41"/>
  <sheetViews>
    <sheetView workbookViewId="0">
      <selection activeCell="G40" sqref="G40"/>
    </sheetView>
  </sheetViews>
  <sheetFormatPr defaultColWidth="9.140625" defaultRowHeight="15.75" x14ac:dyDescent="0.25"/>
  <cols>
    <col min="1" max="1" width="9.140625" style="1"/>
    <col min="2" max="2" width="18.28515625" style="1" customWidth="1"/>
    <col min="3" max="3" width="25.5703125" style="1" customWidth="1"/>
    <col min="4" max="4" width="16.7109375" customWidth="1"/>
    <col min="5" max="5" width="15.7109375" customWidth="1"/>
    <col min="6" max="6" width="15.42578125" style="1" customWidth="1"/>
    <col min="7" max="16384" width="9.140625" style="1"/>
  </cols>
  <sheetData>
    <row r="1" spans="1:7" x14ac:dyDescent="0.25">
      <c r="A1" s="3" t="s">
        <v>196</v>
      </c>
      <c r="B1" s="3"/>
    </row>
    <row r="2" spans="1:7" x14ac:dyDescent="0.25">
      <c r="A2" s="74" t="s">
        <v>187</v>
      </c>
    </row>
    <row r="3" spans="1:7" x14ac:dyDescent="0.25">
      <c r="A3" s="4"/>
      <c r="B3" s="162" t="s">
        <v>165</v>
      </c>
      <c r="C3" s="162"/>
      <c r="D3" s="162"/>
      <c r="E3" s="162"/>
      <c r="F3" s="162"/>
      <c r="G3" s="163" t="s">
        <v>12</v>
      </c>
    </row>
    <row r="4" spans="1:7" ht="31.5" x14ac:dyDescent="0.25">
      <c r="A4" s="87" t="s">
        <v>145</v>
      </c>
      <c r="B4" s="6" t="s">
        <v>166</v>
      </c>
      <c r="C4" s="6" t="s">
        <v>167</v>
      </c>
      <c r="D4" s="6" t="s">
        <v>168</v>
      </c>
      <c r="E4" s="6" t="s">
        <v>169</v>
      </c>
      <c r="F4" s="6" t="s">
        <v>170</v>
      </c>
      <c r="G4" s="163"/>
    </row>
    <row r="5" spans="1:7" s="24" customFormat="1" x14ac:dyDescent="0.25">
      <c r="A5" s="22"/>
      <c r="B5" s="22"/>
      <c r="C5" s="22"/>
      <c r="D5" s="22"/>
      <c r="E5" s="23"/>
      <c r="F5" s="22"/>
      <c r="G5" s="56"/>
    </row>
    <row r="6" spans="1:7" s="24" customFormat="1" x14ac:dyDescent="0.25">
      <c r="A6" s="22"/>
      <c r="B6" s="22"/>
      <c r="C6" s="22"/>
      <c r="D6" s="22"/>
      <c r="E6" s="23"/>
      <c r="F6" s="22"/>
      <c r="G6" s="56"/>
    </row>
    <row r="7" spans="1:7" s="24" customFormat="1" x14ac:dyDescent="0.25">
      <c r="A7" s="22"/>
      <c r="B7" s="22"/>
      <c r="C7" s="22"/>
      <c r="D7" s="22"/>
      <c r="E7" s="23"/>
      <c r="F7" s="22"/>
      <c r="G7" s="56"/>
    </row>
    <row r="8" spans="1:7" s="24" customFormat="1" x14ac:dyDescent="0.25">
      <c r="A8" s="22"/>
      <c r="B8" s="22"/>
      <c r="C8" s="22"/>
      <c r="D8" s="22"/>
      <c r="E8" s="23"/>
      <c r="F8" s="22"/>
      <c r="G8" s="56"/>
    </row>
    <row r="9" spans="1:7" s="24" customFormat="1" x14ac:dyDescent="0.25">
      <c r="A9" s="22"/>
      <c r="B9" s="22"/>
      <c r="C9" s="22"/>
      <c r="D9" s="22"/>
      <c r="E9" s="23"/>
      <c r="F9" s="22"/>
      <c r="G9" s="56"/>
    </row>
    <row r="10" spans="1:7" s="24" customFormat="1" x14ac:dyDescent="0.25">
      <c r="A10" s="22"/>
      <c r="B10" s="22"/>
      <c r="C10" s="22"/>
      <c r="D10" s="22"/>
      <c r="E10" s="23"/>
      <c r="F10" s="22"/>
      <c r="G10" s="56"/>
    </row>
    <row r="11" spans="1:7" s="24" customFormat="1" x14ac:dyDescent="0.25">
      <c r="A11" s="22"/>
      <c r="B11" s="22"/>
      <c r="C11" s="22"/>
      <c r="D11" s="22"/>
      <c r="E11" s="23"/>
      <c r="F11" s="22"/>
      <c r="G11" s="56"/>
    </row>
    <row r="12" spans="1:7" s="24" customFormat="1" x14ac:dyDescent="0.25">
      <c r="A12" s="22"/>
      <c r="B12" s="22"/>
      <c r="C12" s="22"/>
      <c r="D12" s="22"/>
      <c r="E12" s="23"/>
      <c r="F12" s="22"/>
      <c r="G12" s="56"/>
    </row>
    <row r="13" spans="1:7" s="24" customFormat="1" x14ac:dyDescent="0.25">
      <c r="A13" s="22"/>
      <c r="B13" s="22"/>
      <c r="C13" s="22"/>
      <c r="D13" s="22"/>
      <c r="E13" s="23"/>
      <c r="F13" s="22"/>
      <c r="G13" s="56"/>
    </row>
    <row r="14" spans="1:7" s="24" customFormat="1" x14ac:dyDescent="0.25">
      <c r="A14" s="22"/>
      <c r="B14" s="22"/>
      <c r="C14" s="22"/>
      <c r="D14" s="22"/>
      <c r="E14" s="23"/>
      <c r="F14" s="22"/>
      <c r="G14" s="56"/>
    </row>
    <row r="15" spans="1:7" s="24" customFormat="1" x14ac:dyDescent="0.25">
      <c r="A15" s="22"/>
      <c r="B15" s="22"/>
      <c r="C15" s="22"/>
      <c r="D15" s="22"/>
      <c r="E15" s="23"/>
      <c r="F15" s="22"/>
      <c r="G15" s="56"/>
    </row>
    <row r="16" spans="1:7" s="24" customFormat="1" x14ac:dyDescent="0.25">
      <c r="A16" s="22"/>
      <c r="B16" s="22"/>
      <c r="C16" s="22"/>
      <c r="D16" s="22"/>
      <c r="E16" s="23"/>
      <c r="F16" s="22"/>
      <c r="G16" s="56"/>
    </row>
    <row r="17" spans="1:7" s="24" customFormat="1" x14ac:dyDescent="0.25">
      <c r="A17" s="22"/>
      <c r="B17" s="22"/>
      <c r="C17" s="22"/>
      <c r="D17" s="22"/>
      <c r="E17" s="23"/>
      <c r="F17" s="22"/>
      <c r="G17" s="56"/>
    </row>
    <row r="18" spans="1:7" s="24" customFormat="1" x14ac:dyDescent="0.25">
      <c r="A18" s="22"/>
      <c r="B18" s="22"/>
      <c r="C18" s="22"/>
      <c r="D18" s="22"/>
      <c r="E18" s="23"/>
      <c r="F18" s="22"/>
      <c r="G18" s="56"/>
    </row>
    <row r="19" spans="1:7" s="24" customFormat="1" x14ac:dyDescent="0.25">
      <c r="A19" s="22"/>
      <c r="B19" s="22"/>
      <c r="C19" s="22"/>
      <c r="D19" s="22"/>
      <c r="E19" s="23"/>
      <c r="F19" s="22"/>
      <c r="G19" s="56"/>
    </row>
    <row r="20" spans="1:7" s="24" customFormat="1" x14ac:dyDescent="0.25">
      <c r="A20" s="22"/>
      <c r="B20" s="22"/>
      <c r="C20" s="22"/>
      <c r="D20" s="22"/>
      <c r="E20" s="23"/>
      <c r="F20" s="22"/>
      <c r="G20" s="56"/>
    </row>
    <row r="21" spans="1:7" s="24" customFormat="1" x14ac:dyDescent="0.25">
      <c r="A21" s="22"/>
      <c r="B21" s="22"/>
      <c r="C21" s="22"/>
      <c r="D21" s="22"/>
      <c r="E21" s="23"/>
      <c r="F21" s="22"/>
      <c r="G21" s="56"/>
    </row>
    <row r="22" spans="1:7" x14ac:dyDescent="0.25">
      <c r="A22" s="164" t="s">
        <v>184</v>
      </c>
      <c r="B22" s="165"/>
      <c r="C22" s="165"/>
      <c r="D22" s="165"/>
      <c r="E22" s="165"/>
      <c r="F22" s="166"/>
      <c r="G22" s="63">
        <f>SUM(G5:G21)</f>
        <v>0</v>
      </c>
    </row>
    <row r="23" spans="1:7" s="24" customFormat="1" x14ac:dyDescent="0.25">
      <c r="A23" s="22"/>
      <c r="B23" s="22"/>
      <c r="C23" s="22"/>
      <c r="D23" s="22"/>
      <c r="E23" s="23"/>
      <c r="F23" s="22"/>
      <c r="G23" s="56"/>
    </row>
    <row r="24" spans="1:7" s="24" customFormat="1" x14ac:dyDescent="0.25">
      <c r="A24" s="22"/>
      <c r="B24" s="22"/>
      <c r="C24" s="22"/>
      <c r="D24" s="22"/>
      <c r="E24" s="23"/>
      <c r="F24" s="22"/>
      <c r="G24" s="56"/>
    </row>
    <row r="25" spans="1:7" s="24" customFormat="1" x14ac:dyDescent="0.25">
      <c r="A25" s="22"/>
      <c r="B25" s="22"/>
      <c r="C25" s="22"/>
      <c r="D25" s="22"/>
      <c r="E25" s="23"/>
      <c r="F25" s="22"/>
      <c r="G25" s="56"/>
    </row>
    <row r="26" spans="1:7" s="24" customFormat="1" x14ac:dyDescent="0.25">
      <c r="A26" s="22"/>
      <c r="B26" s="22"/>
      <c r="C26" s="22"/>
      <c r="D26" s="22"/>
      <c r="E26" s="23"/>
      <c r="F26" s="22"/>
      <c r="G26" s="56"/>
    </row>
    <row r="27" spans="1:7" s="24" customFormat="1" x14ac:dyDescent="0.25">
      <c r="A27" s="22"/>
      <c r="B27" s="22"/>
      <c r="C27" s="22"/>
      <c r="D27" s="22"/>
      <c r="E27" s="23"/>
      <c r="F27" s="22"/>
      <c r="G27" s="56"/>
    </row>
    <row r="28" spans="1:7" s="24" customFormat="1" x14ac:dyDescent="0.25">
      <c r="A28" s="22"/>
      <c r="B28" s="22"/>
      <c r="C28" s="22"/>
      <c r="D28" s="22"/>
      <c r="E28" s="23"/>
      <c r="F28" s="22"/>
      <c r="G28" s="56"/>
    </row>
    <row r="29" spans="1:7" s="24" customFormat="1" x14ac:dyDescent="0.25">
      <c r="A29" s="22"/>
      <c r="B29" s="22"/>
      <c r="C29" s="22"/>
      <c r="D29" s="22"/>
      <c r="E29" s="23"/>
      <c r="F29" s="22"/>
      <c r="G29" s="56"/>
    </row>
    <row r="30" spans="1:7" s="24" customFormat="1" x14ac:dyDescent="0.25">
      <c r="A30" s="22"/>
      <c r="B30" s="22"/>
      <c r="C30" s="22"/>
      <c r="D30" s="22"/>
      <c r="E30" s="23"/>
      <c r="F30" s="22"/>
      <c r="G30" s="56"/>
    </row>
    <row r="31" spans="1:7" s="24" customFormat="1" x14ac:dyDescent="0.25">
      <c r="A31" s="22"/>
      <c r="B31" s="22"/>
      <c r="C31" s="22"/>
      <c r="D31" s="22"/>
      <c r="E31" s="23"/>
      <c r="F31" s="22"/>
      <c r="G31" s="56"/>
    </row>
    <row r="32" spans="1:7" s="24" customFormat="1" x14ac:dyDescent="0.25">
      <c r="A32" s="22"/>
      <c r="B32" s="22"/>
      <c r="C32" s="22"/>
      <c r="D32" s="22"/>
      <c r="E32" s="23"/>
      <c r="F32" s="22"/>
      <c r="G32" s="56"/>
    </row>
    <row r="33" spans="1:7" s="24" customFormat="1" x14ac:dyDescent="0.25">
      <c r="A33" s="22"/>
      <c r="B33" s="22"/>
      <c r="C33" s="22"/>
      <c r="D33" s="22"/>
      <c r="E33" s="23"/>
      <c r="F33" s="22"/>
      <c r="G33" s="56"/>
    </row>
    <row r="34" spans="1:7" s="24" customFormat="1" x14ac:dyDescent="0.25">
      <c r="A34" s="22"/>
      <c r="B34" s="22"/>
      <c r="C34" s="22"/>
      <c r="D34" s="22"/>
      <c r="E34" s="23"/>
      <c r="F34" s="22"/>
      <c r="G34" s="56"/>
    </row>
    <row r="35" spans="1:7" s="24" customFormat="1" x14ac:dyDescent="0.25">
      <c r="A35" s="22"/>
      <c r="B35" s="22"/>
      <c r="C35" s="22"/>
      <c r="D35" s="22"/>
      <c r="E35" s="23"/>
      <c r="F35" s="22"/>
      <c r="G35" s="56"/>
    </row>
    <row r="36" spans="1:7" s="24" customFormat="1" x14ac:dyDescent="0.25">
      <c r="A36" s="22"/>
      <c r="B36" s="22"/>
      <c r="C36" s="22"/>
      <c r="D36" s="22"/>
      <c r="E36" s="23"/>
      <c r="F36" s="22"/>
      <c r="G36" s="56"/>
    </row>
    <row r="37" spans="1:7" s="24" customFormat="1" x14ac:dyDescent="0.25">
      <c r="A37" s="22"/>
      <c r="B37" s="22"/>
      <c r="C37" s="22"/>
      <c r="D37" s="22"/>
      <c r="E37" s="23"/>
      <c r="F37" s="22"/>
      <c r="G37" s="56"/>
    </row>
    <row r="38" spans="1:7" s="24" customFormat="1" x14ac:dyDescent="0.25">
      <c r="A38" s="22"/>
      <c r="B38" s="22"/>
      <c r="C38" s="22"/>
      <c r="D38" s="22"/>
      <c r="E38" s="23"/>
      <c r="F38" s="22"/>
      <c r="G38" s="56"/>
    </row>
    <row r="39" spans="1:7" s="24" customFormat="1" x14ac:dyDescent="0.25">
      <c r="A39" s="22"/>
      <c r="B39" s="22"/>
      <c r="C39" s="22"/>
      <c r="D39" s="22"/>
      <c r="E39" s="23"/>
      <c r="F39" s="22"/>
      <c r="G39" s="56"/>
    </row>
    <row r="40" spans="1:7" x14ac:dyDescent="0.25">
      <c r="A40" s="164" t="s">
        <v>184</v>
      </c>
      <c r="B40" s="165"/>
      <c r="C40" s="165"/>
      <c r="D40" s="165"/>
      <c r="E40" s="165"/>
      <c r="F40" s="166"/>
      <c r="G40" s="63">
        <f>SUM(G23:G39)</f>
        <v>0</v>
      </c>
    </row>
    <row r="41" spans="1:7" x14ac:dyDescent="0.25">
      <c r="A41" s="160" t="s">
        <v>197</v>
      </c>
      <c r="B41" s="160"/>
      <c r="C41" s="161"/>
      <c r="D41" s="4"/>
      <c r="E41" s="4"/>
      <c r="F41" s="4"/>
      <c r="G41" s="6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G42"/>
  <sheetViews>
    <sheetView workbookViewId="0">
      <selection activeCell="G41" sqref="G41"/>
    </sheetView>
  </sheetViews>
  <sheetFormatPr defaultColWidth="9.140625" defaultRowHeight="15.75" x14ac:dyDescent="0.25"/>
  <cols>
    <col min="1" max="1" width="9.140625" style="1"/>
    <col min="2" max="2" width="18.28515625" style="1" customWidth="1"/>
    <col min="3" max="3" width="25.5703125" style="1" customWidth="1"/>
    <col min="4" max="4" width="16.7109375" customWidth="1"/>
    <col min="5" max="5" width="15.7109375" customWidth="1"/>
    <col min="6" max="6" width="15.42578125" style="1" customWidth="1"/>
    <col min="7" max="16384" width="9.140625" style="1"/>
  </cols>
  <sheetData>
    <row r="1" spans="1:7" x14ac:dyDescent="0.25">
      <c r="A1" s="3" t="s">
        <v>198</v>
      </c>
      <c r="B1" s="3"/>
    </row>
    <row r="2" spans="1:7" x14ac:dyDescent="0.25">
      <c r="A2" s="74" t="s">
        <v>187</v>
      </c>
    </row>
    <row r="3" spans="1:7" x14ac:dyDescent="0.25">
      <c r="A3" s="4"/>
      <c r="B3" s="162" t="s">
        <v>165</v>
      </c>
      <c r="C3" s="162"/>
      <c r="D3" s="162"/>
      <c r="E3" s="162"/>
      <c r="F3" s="162"/>
      <c r="G3" s="163" t="s">
        <v>12</v>
      </c>
    </row>
    <row r="4" spans="1:7" ht="31.5" x14ac:dyDescent="0.25">
      <c r="A4" s="87" t="s">
        <v>145</v>
      </c>
      <c r="B4" s="6" t="s">
        <v>166</v>
      </c>
      <c r="C4" s="6" t="s">
        <v>167</v>
      </c>
      <c r="D4" s="6" t="s">
        <v>168</v>
      </c>
      <c r="E4" s="6" t="s">
        <v>169</v>
      </c>
      <c r="F4" s="6" t="s">
        <v>170</v>
      </c>
      <c r="G4" s="163"/>
    </row>
    <row r="5" spans="1:7" s="24" customFormat="1" x14ac:dyDescent="0.25">
      <c r="A5" s="75" t="s">
        <v>171</v>
      </c>
      <c r="B5" s="75"/>
      <c r="C5" s="75"/>
      <c r="D5" s="75"/>
      <c r="E5" s="76"/>
      <c r="F5" s="75"/>
      <c r="G5" s="77"/>
    </row>
    <row r="6" spans="1:7" s="24" customFormat="1" x14ac:dyDescent="0.25">
      <c r="A6" s="75" t="s">
        <v>199</v>
      </c>
      <c r="B6" s="75"/>
      <c r="C6" s="75"/>
      <c r="D6" s="75"/>
      <c r="E6" s="76"/>
      <c r="F6" s="75"/>
      <c r="G6" s="77"/>
    </row>
    <row r="7" spans="1:7" s="24" customFormat="1" ht="110.25" x14ac:dyDescent="0.25">
      <c r="A7" s="75" t="s">
        <v>173</v>
      </c>
      <c r="B7" s="75" t="s">
        <v>200</v>
      </c>
      <c r="C7" s="75" t="s">
        <v>190</v>
      </c>
      <c r="D7" s="75" t="s">
        <v>201</v>
      </c>
      <c r="E7" s="76">
        <v>42415</v>
      </c>
      <c r="F7" s="80" t="s">
        <v>202</v>
      </c>
      <c r="G7" s="77"/>
    </row>
    <row r="8" spans="1:7" s="24" customFormat="1" x14ac:dyDescent="0.25">
      <c r="A8" s="75" t="s">
        <v>203</v>
      </c>
      <c r="B8" s="75"/>
      <c r="C8" s="75"/>
      <c r="D8" s="75"/>
      <c r="E8" s="75"/>
      <c r="F8" s="75"/>
      <c r="G8" s="77"/>
    </row>
    <row r="9" spans="1:7" s="24" customFormat="1" ht="126" x14ac:dyDescent="0.25">
      <c r="A9" s="75" t="s">
        <v>182</v>
      </c>
      <c r="B9" s="75" t="s">
        <v>204</v>
      </c>
      <c r="C9" s="75" t="s">
        <v>190</v>
      </c>
      <c r="D9" s="79" t="s">
        <v>205</v>
      </c>
      <c r="E9" s="76">
        <v>42421</v>
      </c>
      <c r="F9" s="80" t="s">
        <v>206</v>
      </c>
      <c r="G9" s="77"/>
    </row>
    <row r="10" spans="1:7" s="24" customFormat="1" x14ac:dyDescent="0.25">
      <c r="A10" s="22"/>
      <c r="B10" s="22"/>
      <c r="C10" s="22"/>
      <c r="D10" s="22"/>
      <c r="E10" s="22"/>
      <c r="F10" s="22"/>
      <c r="G10" s="56"/>
    </row>
    <row r="11" spans="1:7" s="24" customFormat="1" x14ac:dyDescent="0.25">
      <c r="A11" s="22"/>
      <c r="B11" s="22"/>
      <c r="C11" s="22"/>
      <c r="D11" s="22"/>
      <c r="E11" s="22"/>
      <c r="F11" s="22"/>
      <c r="G11" s="56"/>
    </row>
    <row r="12" spans="1:7" s="24" customFormat="1" x14ac:dyDescent="0.25">
      <c r="A12" s="22"/>
      <c r="B12" s="22"/>
      <c r="C12" s="22"/>
      <c r="D12" s="22"/>
      <c r="E12" s="22"/>
      <c r="F12" s="22"/>
      <c r="G12" s="56"/>
    </row>
    <row r="13" spans="1:7" s="24" customFormat="1" x14ac:dyDescent="0.25">
      <c r="A13" s="22"/>
      <c r="B13" s="22"/>
      <c r="C13" s="22"/>
      <c r="D13" s="22"/>
      <c r="E13" s="22"/>
      <c r="F13" s="22"/>
      <c r="G13" s="56"/>
    </row>
    <row r="14" spans="1:7" s="24" customFormat="1" x14ac:dyDescent="0.25">
      <c r="A14" s="22"/>
      <c r="B14" s="22"/>
      <c r="C14" s="22"/>
      <c r="D14" s="22"/>
      <c r="E14" s="22"/>
      <c r="F14" s="22"/>
      <c r="G14" s="56"/>
    </row>
    <row r="15" spans="1:7" s="24" customFormat="1" x14ac:dyDescent="0.25">
      <c r="A15" s="22"/>
      <c r="B15" s="22"/>
      <c r="C15" s="22"/>
      <c r="D15" s="22"/>
      <c r="E15" s="22"/>
      <c r="F15" s="22"/>
      <c r="G15" s="56"/>
    </row>
    <row r="16" spans="1:7" s="24" customFormat="1" x14ac:dyDescent="0.25">
      <c r="A16" s="22"/>
      <c r="B16" s="22"/>
      <c r="C16" s="22"/>
      <c r="D16" s="22"/>
      <c r="E16" s="22"/>
      <c r="F16" s="22"/>
      <c r="G16" s="56"/>
    </row>
    <row r="17" spans="1:7" s="24" customFormat="1" x14ac:dyDescent="0.25">
      <c r="A17" s="22"/>
      <c r="B17" s="22"/>
      <c r="C17" s="22"/>
      <c r="D17" s="22"/>
      <c r="E17" s="22"/>
      <c r="F17" s="22"/>
      <c r="G17" s="56"/>
    </row>
    <row r="18" spans="1:7" s="24" customFormat="1" x14ac:dyDescent="0.25">
      <c r="A18" s="22"/>
      <c r="B18" s="22"/>
      <c r="C18" s="22"/>
      <c r="D18" s="22"/>
      <c r="E18" s="22"/>
      <c r="F18" s="22"/>
      <c r="G18" s="56"/>
    </row>
    <row r="19" spans="1:7" s="24" customFormat="1" x14ac:dyDescent="0.25">
      <c r="A19" s="22"/>
      <c r="B19" s="22"/>
      <c r="C19" s="22"/>
      <c r="D19" s="22"/>
      <c r="E19" s="22"/>
      <c r="F19" s="22"/>
      <c r="G19" s="56"/>
    </row>
    <row r="20" spans="1:7" s="24" customFormat="1" x14ac:dyDescent="0.25">
      <c r="A20" s="22"/>
      <c r="B20" s="22"/>
      <c r="C20" s="22"/>
      <c r="D20" s="22"/>
      <c r="E20" s="22"/>
      <c r="F20" s="22"/>
      <c r="G20" s="56"/>
    </row>
    <row r="21" spans="1:7" s="24" customFormat="1" x14ac:dyDescent="0.25">
      <c r="A21" s="22"/>
      <c r="B21" s="22"/>
      <c r="C21" s="22"/>
      <c r="D21" s="22"/>
      <c r="E21" s="23"/>
      <c r="F21" s="22"/>
      <c r="G21" s="56"/>
    </row>
    <row r="22" spans="1:7" s="24" customFormat="1" x14ac:dyDescent="0.25">
      <c r="A22" s="22"/>
      <c r="B22" s="22"/>
      <c r="C22" s="22"/>
      <c r="D22" s="22"/>
      <c r="E22" s="23"/>
      <c r="F22" s="22"/>
      <c r="G22" s="56"/>
    </row>
    <row r="23" spans="1:7" x14ac:dyDescent="0.25">
      <c r="A23" s="164" t="s">
        <v>184</v>
      </c>
      <c r="B23" s="165"/>
      <c r="C23" s="165"/>
      <c r="D23" s="165"/>
      <c r="E23" s="165"/>
      <c r="F23" s="166"/>
      <c r="G23" s="63">
        <f>SUM(G5:G22)</f>
        <v>0</v>
      </c>
    </row>
    <row r="24" spans="1:7" s="24" customFormat="1" x14ac:dyDescent="0.25">
      <c r="A24" s="22"/>
      <c r="B24" s="22"/>
      <c r="C24" s="22"/>
      <c r="D24" s="22"/>
      <c r="E24" s="23"/>
      <c r="F24" s="22"/>
      <c r="G24" s="56"/>
    </row>
    <row r="25" spans="1:7" s="24" customFormat="1" x14ac:dyDescent="0.25">
      <c r="A25" s="22"/>
      <c r="B25" s="22"/>
      <c r="C25" s="22"/>
      <c r="D25" s="22"/>
      <c r="E25" s="23"/>
      <c r="F25" s="22"/>
      <c r="G25" s="56"/>
    </row>
    <row r="26" spans="1:7" s="24" customFormat="1" x14ac:dyDescent="0.25">
      <c r="A26" s="22"/>
      <c r="B26" s="22"/>
      <c r="C26" s="22"/>
      <c r="D26" s="22"/>
      <c r="E26" s="23"/>
      <c r="F26" s="22"/>
      <c r="G26" s="56"/>
    </row>
    <row r="27" spans="1:7" s="24" customFormat="1" x14ac:dyDescent="0.25">
      <c r="A27" s="22"/>
      <c r="B27" s="22"/>
      <c r="C27" s="22"/>
      <c r="D27" s="22"/>
      <c r="E27" s="23"/>
      <c r="F27" s="22"/>
      <c r="G27" s="56"/>
    </row>
    <row r="28" spans="1:7" s="24" customFormat="1" x14ac:dyDescent="0.25">
      <c r="A28" s="22"/>
      <c r="B28" s="22"/>
      <c r="C28" s="22"/>
      <c r="D28" s="22"/>
      <c r="E28" s="23"/>
      <c r="F28" s="22"/>
      <c r="G28" s="56"/>
    </row>
    <row r="29" spans="1:7" s="24" customFormat="1" x14ac:dyDescent="0.25">
      <c r="A29" s="22"/>
      <c r="B29" s="22"/>
      <c r="C29" s="22"/>
      <c r="D29" s="22"/>
      <c r="E29" s="23"/>
      <c r="F29" s="22"/>
      <c r="G29" s="56"/>
    </row>
    <row r="30" spans="1:7" s="24" customFormat="1" x14ac:dyDescent="0.25">
      <c r="A30" s="22"/>
      <c r="B30" s="22"/>
      <c r="C30" s="22"/>
      <c r="D30" s="22"/>
      <c r="E30" s="23"/>
      <c r="F30" s="22"/>
      <c r="G30" s="56"/>
    </row>
    <row r="31" spans="1:7" s="24" customFormat="1" x14ac:dyDescent="0.25">
      <c r="A31" s="22"/>
      <c r="B31" s="22"/>
      <c r="C31" s="22"/>
      <c r="D31" s="22"/>
      <c r="E31" s="23"/>
      <c r="F31" s="22"/>
      <c r="G31" s="56"/>
    </row>
    <row r="32" spans="1:7" s="24" customFormat="1" x14ac:dyDescent="0.25">
      <c r="A32" s="22"/>
      <c r="B32" s="22"/>
      <c r="C32" s="22"/>
      <c r="D32" s="22"/>
      <c r="E32" s="23"/>
      <c r="F32" s="22"/>
      <c r="G32" s="56"/>
    </row>
    <row r="33" spans="1:7" s="24" customFormat="1" x14ac:dyDescent="0.25">
      <c r="A33" s="22"/>
      <c r="B33" s="22"/>
      <c r="C33" s="22"/>
      <c r="D33" s="22"/>
      <c r="E33" s="23"/>
      <c r="F33" s="22"/>
      <c r="G33" s="56"/>
    </row>
    <row r="34" spans="1:7" s="24" customFormat="1" x14ac:dyDescent="0.25">
      <c r="A34" s="22"/>
      <c r="B34" s="22"/>
      <c r="C34" s="22"/>
      <c r="D34" s="22"/>
      <c r="E34" s="23"/>
      <c r="F34" s="22"/>
      <c r="G34" s="56"/>
    </row>
    <row r="35" spans="1:7" s="24" customFormat="1" x14ac:dyDescent="0.25">
      <c r="A35" s="22"/>
      <c r="B35" s="22"/>
      <c r="C35" s="22"/>
      <c r="D35" s="22"/>
      <c r="E35" s="23"/>
      <c r="F35" s="22"/>
      <c r="G35" s="56"/>
    </row>
    <row r="36" spans="1:7" s="24" customFormat="1" x14ac:dyDescent="0.25">
      <c r="A36" s="22"/>
      <c r="B36" s="22"/>
      <c r="C36" s="22"/>
      <c r="D36" s="22"/>
      <c r="E36" s="23"/>
      <c r="F36" s="22"/>
      <c r="G36" s="56"/>
    </row>
    <row r="37" spans="1:7" s="24" customFormat="1" x14ac:dyDescent="0.25">
      <c r="A37" s="22"/>
      <c r="B37" s="22"/>
      <c r="C37" s="22"/>
      <c r="D37" s="22"/>
      <c r="E37" s="23"/>
      <c r="F37" s="22"/>
      <c r="G37" s="56"/>
    </row>
    <row r="38" spans="1:7" s="24" customFormat="1" x14ac:dyDescent="0.25">
      <c r="A38" s="22"/>
      <c r="B38" s="22"/>
      <c r="C38" s="22"/>
      <c r="D38" s="22"/>
      <c r="E38" s="23"/>
      <c r="F38" s="22"/>
      <c r="G38" s="56"/>
    </row>
    <row r="39" spans="1:7" s="24" customFormat="1" x14ac:dyDescent="0.25">
      <c r="A39" s="22"/>
      <c r="B39" s="22"/>
      <c r="C39" s="22"/>
      <c r="D39" s="22"/>
      <c r="E39" s="23"/>
      <c r="F39" s="22"/>
      <c r="G39" s="56"/>
    </row>
    <row r="40" spans="1:7" s="24" customFormat="1" x14ac:dyDescent="0.25">
      <c r="A40" s="22"/>
      <c r="B40" s="22"/>
      <c r="C40" s="22"/>
      <c r="D40" s="22"/>
      <c r="E40" s="23"/>
      <c r="F40" s="22"/>
      <c r="G40" s="56"/>
    </row>
    <row r="41" spans="1:7" x14ac:dyDescent="0.25">
      <c r="A41" s="164" t="s">
        <v>184</v>
      </c>
      <c r="B41" s="165"/>
      <c r="C41" s="165"/>
      <c r="D41" s="165"/>
      <c r="E41" s="165"/>
      <c r="F41" s="166"/>
      <c r="G41" s="63">
        <f>SUM(G24:G40)</f>
        <v>0</v>
      </c>
    </row>
    <row r="42" spans="1:7" x14ac:dyDescent="0.25">
      <c r="A42" s="160" t="s">
        <v>207</v>
      </c>
      <c r="B42" s="160"/>
      <c r="C42" s="161"/>
      <c r="D42" s="4"/>
      <c r="E42" s="4"/>
      <c r="F42" s="4"/>
      <c r="G42" s="63">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G41"/>
  <sheetViews>
    <sheetView zoomScaleNormal="100" workbookViewId="0">
      <selection activeCell="K16" sqref="K16"/>
    </sheetView>
  </sheetViews>
  <sheetFormatPr defaultColWidth="9.140625" defaultRowHeight="15.75" x14ac:dyDescent="0.25"/>
  <cols>
    <col min="1" max="1" width="9.140625" style="1"/>
    <col min="2" max="2" width="18.28515625" style="1" customWidth="1"/>
    <col min="3" max="3" width="25.5703125" style="1" customWidth="1"/>
    <col min="4" max="4" width="16.7109375" customWidth="1"/>
    <col min="5" max="5" width="15.7109375" customWidth="1"/>
    <col min="6" max="6" width="15.42578125" style="1" customWidth="1"/>
    <col min="7" max="16384" width="9.140625" style="1"/>
  </cols>
  <sheetData>
    <row r="1" spans="1:7" x14ac:dyDescent="0.25">
      <c r="A1" s="3" t="s">
        <v>208</v>
      </c>
      <c r="B1" s="3"/>
    </row>
    <row r="2" spans="1:7" x14ac:dyDescent="0.25">
      <c r="A2" s="74" t="s">
        <v>187</v>
      </c>
    </row>
    <row r="3" spans="1:7" x14ac:dyDescent="0.25">
      <c r="A3" s="4"/>
      <c r="B3" s="162" t="s">
        <v>165</v>
      </c>
      <c r="C3" s="162"/>
      <c r="D3" s="162"/>
      <c r="E3" s="162"/>
      <c r="F3" s="162"/>
      <c r="G3" s="163" t="s">
        <v>12</v>
      </c>
    </row>
    <row r="4" spans="1:7" ht="31.5" x14ac:dyDescent="0.25">
      <c r="A4" s="87" t="s">
        <v>145</v>
      </c>
      <c r="B4" s="6" t="s">
        <v>166</v>
      </c>
      <c r="C4" s="6" t="s">
        <v>167</v>
      </c>
      <c r="D4" s="6" t="s">
        <v>168</v>
      </c>
      <c r="E4" s="6" t="s">
        <v>169</v>
      </c>
      <c r="F4" s="6" t="s">
        <v>170</v>
      </c>
      <c r="G4" s="163"/>
    </row>
    <row r="5" spans="1:7" s="24" customFormat="1" x14ac:dyDescent="0.25">
      <c r="A5" s="22"/>
      <c r="B5" s="22"/>
      <c r="C5" s="22"/>
      <c r="D5" s="22"/>
      <c r="E5" s="23"/>
      <c r="F5" s="22"/>
      <c r="G5" s="56"/>
    </row>
    <row r="6" spans="1:7" s="24" customFormat="1" x14ac:dyDescent="0.25">
      <c r="A6" s="22"/>
      <c r="B6" s="22"/>
      <c r="C6" s="22"/>
      <c r="D6" s="22"/>
      <c r="E6" s="23"/>
      <c r="F6" s="22"/>
      <c r="G6" s="56"/>
    </row>
    <row r="7" spans="1:7" s="24" customFormat="1" x14ac:dyDescent="0.25">
      <c r="A7" s="22"/>
      <c r="B7" s="22"/>
      <c r="C7" s="22"/>
      <c r="D7" s="22"/>
      <c r="E7" s="23"/>
      <c r="F7" s="22"/>
      <c r="G7" s="56"/>
    </row>
    <row r="8" spans="1:7" s="24" customFormat="1" x14ac:dyDescent="0.25">
      <c r="A8" s="22"/>
      <c r="B8" s="22"/>
      <c r="C8" s="22"/>
      <c r="D8" s="22"/>
      <c r="E8" s="23"/>
      <c r="F8" s="22"/>
      <c r="G8" s="56"/>
    </row>
    <row r="9" spans="1:7" s="24" customFormat="1" x14ac:dyDescent="0.25">
      <c r="A9" s="22"/>
      <c r="B9" s="22"/>
      <c r="C9" s="22"/>
      <c r="D9" s="22"/>
      <c r="E9" s="23"/>
      <c r="F9" s="22"/>
      <c r="G9" s="56"/>
    </row>
    <row r="10" spans="1:7" s="24" customFormat="1" x14ac:dyDescent="0.25">
      <c r="A10" s="22"/>
      <c r="B10" s="22"/>
      <c r="C10" s="22"/>
      <c r="D10" s="22"/>
      <c r="E10" s="23"/>
      <c r="F10" s="22"/>
      <c r="G10" s="56"/>
    </row>
    <row r="11" spans="1:7" s="24" customFormat="1" x14ac:dyDescent="0.25">
      <c r="A11" s="22"/>
      <c r="B11" s="22"/>
      <c r="C11" s="22"/>
      <c r="D11" s="22"/>
      <c r="E11" s="23"/>
      <c r="F11" s="22"/>
      <c r="G11" s="56"/>
    </row>
    <row r="12" spans="1:7" s="24" customFormat="1" x14ac:dyDescent="0.25">
      <c r="A12" s="22"/>
      <c r="B12" s="22"/>
      <c r="C12" s="22"/>
      <c r="D12" s="22"/>
      <c r="E12" s="23"/>
      <c r="F12" s="22"/>
      <c r="G12" s="56"/>
    </row>
    <row r="13" spans="1:7" s="24" customFormat="1" x14ac:dyDescent="0.25">
      <c r="A13" s="22"/>
      <c r="B13" s="22"/>
      <c r="C13" s="22"/>
      <c r="D13" s="22"/>
      <c r="E13" s="23"/>
      <c r="F13" s="22"/>
      <c r="G13" s="56"/>
    </row>
    <row r="14" spans="1:7" s="24" customFormat="1" x14ac:dyDescent="0.25">
      <c r="A14" s="22"/>
      <c r="B14" s="22"/>
      <c r="C14" s="22"/>
      <c r="D14" s="22"/>
      <c r="E14" s="23"/>
      <c r="F14" s="22"/>
      <c r="G14" s="56"/>
    </row>
    <row r="15" spans="1:7" s="24" customFormat="1" x14ac:dyDescent="0.25">
      <c r="A15" s="22"/>
      <c r="B15" s="22"/>
      <c r="C15" s="22"/>
      <c r="D15" s="22"/>
      <c r="E15" s="23"/>
      <c r="F15" s="22"/>
      <c r="G15" s="56"/>
    </row>
    <row r="16" spans="1:7" s="24" customFormat="1" x14ac:dyDescent="0.25">
      <c r="A16" s="22"/>
      <c r="B16" s="22"/>
      <c r="C16" s="22"/>
      <c r="D16" s="22"/>
      <c r="E16" s="23"/>
      <c r="F16" s="22"/>
      <c r="G16" s="56"/>
    </row>
    <row r="17" spans="1:7" s="24" customFormat="1" x14ac:dyDescent="0.25">
      <c r="A17" s="22"/>
      <c r="B17" s="22"/>
      <c r="C17" s="22"/>
      <c r="D17" s="22"/>
      <c r="E17" s="23"/>
      <c r="F17" s="22"/>
      <c r="G17" s="56"/>
    </row>
    <row r="18" spans="1:7" s="24" customFormat="1" x14ac:dyDescent="0.25">
      <c r="A18" s="22"/>
      <c r="B18" s="22"/>
      <c r="C18" s="22"/>
      <c r="D18" s="22"/>
      <c r="E18" s="23"/>
      <c r="F18" s="22"/>
      <c r="G18" s="56"/>
    </row>
    <row r="19" spans="1:7" s="24" customFormat="1" x14ac:dyDescent="0.25">
      <c r="A19" s="22"/>
      <c r="B19" s="22"/>
      <c r="C19" s="22"/>
      <c r="D19" s="22"/>
      <c r="E19" s="23"/>
      <c r="F19" s="22"/>
      <c r="G19" s="56"/>
    </row>
    <row r="20" spans="1:7" s="24" customFormat="1" x14ac:dyDescent="0.25">
      <c r="A20" s="22"/>
      <c r="B20" s="22"/>
      <c r="C20" s="22"/>
      <c r="D20" s="22"/>
      <c r="E20" s="23"/>
      <c r="F20" s="22"/>
      <c r="G20" s="56"/>
    </row>
    <row r="21" spans="1:7" s="24" customFormat="1" x14ac:dyDescent="0.25">
      <c r="A21" s="22"/>
      <c r="B21" s="22"/>
      <c r="C21" s="22"/>
      <c r="D21" s="22"/>
      <c r="E21" s="23"/>
      <c r="F21" s="22"/>
      <c r="G21" s="56"/>
    </row>
    <row r="22" spans="1:7" x14ac:dyDescent="0.25">
      <c r="A22" s="164" t="s">
        <v>184</v>
      </c>
      <c r="B22" s="165"/>
      <c r="C22" s="165"/>
      <c r="D22" s="165"/>
      <c r="E22" s="165"/>
      <c r="F22" s="166"/>
      <c r="G22" s="63">
        <f>SUM(G5:G21)</f>
        <v>0</v>
      </c>
    </row>
    <row r="23" spans="1:7" s="24" customFormat="1" x14ac:dyDescent="0.25">
      <c r="A23" s="22"/>
      <c r="B23" s="22"/>
      <c r="C23" s="22"/>
      <c r="D23" s="22"/>
      <c r="E23" s="23"/>
      <c r="F23" s="22"/>
      <c r="G23" s="56"/>
    </row>
    <row r="24" spans="1:7" s="24" customFormat="1" x14ac:dyDescent="0.25">
      <c r="A24" s="22"/>
      <c r="B24" s="22"/>
      <c r="C24" s="22"/>
      <c r="D24" s="22"/>
      <c r="E24" s="23"/>
      <c r="F24" s="22"/>
      <c r="G24" s="56"/>
    </row>
    <row r="25" spans="1:7" s="24" customFormat="1" x14ac:dyDescent="0.25">
      <c r="A25" s="22"/>
      <c r="B25" s="22"/>
      <c r="C25" s="22"/>
      <c r="D25" s="22"/>
      <c r="E25" s="23"/>
      <c r="F25" s="22"/>
      <c r="G25" s="56"/>
    </row>
    <row r="26" spans="1:7" s="24" customFormat="1" x14ac:dyDescent="0.25">
      <c r="A26" s="22"/>
      <c r="B26" s="22"/>
      <c r="C26" s="22"/>
      <c r="D26" s="22"/>
      <c r="E26" s="23"/>
      <c r="F26" s="22"/>
      <c r="G26" s="56"/>
    </row>
    <row r="27" spans="1:7" s="24" customFormat="1" x14ac:dyDescent="0.25">
      <c r="A27" s="22"/>
      <c r="B27" s="22"/>
      <c r="C27" s="22"/>
      <c r="D27" s="22"/>
      <c r="E27" s="23"/>
      <c r="F27" s="22"/>
      <c r="G27" s="56"/>
    </row>
    <row r="28" spans="1:7" s="24" customFormat="1" x14ac:dyDescent="0.25">
      <c r="A28" s="22"/>
      <c r="B28" s="22"/>
      <c r="C28" s="22"/>
      <c r="D28" s="22"/>
      <c r="E28" s="23"/>
      <c r="F28" s="22"/>
      <c r="G28" s="56"/>
    </row>
    <row r="29" spans="1:7" s="24" customFormat="1" x14ac:dyDescent="0.25">
      <c r="A29" s="22"/>
      <c r="B29" s="22"/>
      <c r="C29" s="22"/>
      <c r="D29" s="22"/>
      <c r="E29" s="23"/>
      <c r="F29" s="22"/>
      <c r="G29" s="56"/>
    </row>
    <row r="30" spans="1:7" s="24" customFormat="1" x14ac:dyDescent="0.25">
      <c r="A30" s="22"/>
      <c r="B30" s="22"/>
      <c r="C30" s="22"/>
      <c r="D30" s="22"/>
      <c r="E30" s="23"/>
      <c r="F30" s="22"/>
      <c r="G30" s="56"/>
    </row>
    <row r="31" spans="1:7" s="24" customFormat="1" x14ac:dyDescent="0.25">
      <c r="A31" s="22"/>
      <c r="B31" s="22"/>
      <c r="C31" s="22"/>
      <c r="D31" s="22"/>
      <c r="E31" s="23"/>
      <c r="F31" s="22"/>
      <c r="G31" s="56"/>
    </row>
    <row r="32" spans="1:7" s="24" customFormat="1" x14ac:dyDescent="0.25">
      <c r="A32" s="22"/>
      <c r="B32" s="22"/>
      <c r="C32" s="22"/>
      <c r="D32" s="22"/>
      <c r="E32" s="23"/>
      <c r="F32" s="22"/>
      <c r="G32" s="56"/>
    </row>
    <row r="33" spans="1:7" s="24" customFormat="1" x14ac:dyDescent="0.25">
      <c r="A33" s="22"/>
      <c r="B33" s="22"/>
      <c r="C33" s="22"/>
      <c r="D33" s="22"/>
      <c r="E33" s="23"/>
      <c r="F33" s="22"/>
      <c r="G33" s="56"/>
    </row>
    <row r="34" spans="1:7" s="24" customFormat="1" x14ac:dyDescent="0.25">
      <c r="A34" s="22"/>
      <c r="B34" s="22"/>
      <c r="C34" s="22"/>
      <c r="D34" s="22"/>
      <c r="E34" s="23"/>
      <c r="F34" s="22"/>
      <c r="G34" s="56"/>
    </row>
    <row r="35" spans="1:7" s="24" customFormat="1" x14ac:dyDescent="0.25">
      <c r="A35" s="22"/>
      <c r="B35" s="22"/>
      <c r="C35" s="22"/>
      <c r="D35" s="22"/>
      <c r="E35" s="23"/>
      <c r="F35" s="22"/>
      <c r="G35" s="56"/>
    </row>
    <row r="36" spans="1:7" s="24" customFormat="1" x14ac:dyDescent="0.25">
      <c r="A36" s="22"/>
      <c r="B36" s="22"/>
      <c r="C36" s="22"/>
      <c r="D36" s="22"/>
      <c r="E36" s="23"/>
      <c r="F36" s="22"/>
      <c r="G36" s="56"/>
    </row>
    <row r="37" spans="1:7" s="24" customFormat="1" x14ac:dyDescent="0.25">
      <c r="A37" s="22"/>
      <c r="B37" s="22"/>
      <c r="C37" s="22"/>
      <c r="D37" s="22"/>
      <c r="E37" s="23"/>
      <c r="F37" s="22"/>
      <c r="G37" s="56"/>
    </row>
    <row r="38" spans="1:7" s="24" customFormat="1" x14ac:dyDescent="0.25">
      <c r="A38" s="22"/>
      <c r="B38" s="22"/>
      <c r="C38" s="22"/>
      <c r="D38" s="22"/>
      <c r="E38" s="23"/>
      <c r="F38" s="22"/>
      <c r="G38" s="56"/>
    </row>
    <row r="39" spans="1:7" s="24" customFormat="1" x14ac:dyDescent="0.25">
      <c r="A39" s="22"/>
      <c r="B39" s="22"/>
      <c r="C39" s="22"/>
      <c r="D39" s="22"/>
      <c r="E39" s="23"/>
      <c r="F39" s="22"/>
      <c r="G39" s="56"/>
    </row>
    <row r="40" spans="1:7" x14ac:dyDescent="0.25">
      <c r="A40" s="164" t="s">
        <v>184</v>
      </c>
      <c r="B40" s="165"/>
      <c r="C40" s="165"/>
      <c r="D40" s="165"/>
      <c r="E40" s="165"/>
      <c r="F40" s="166"/>
      <c r="G40" s="63">
        <f>SUM(G23:G39)</f>
        <v>0</v>
      </c>
    </row>
    <row r="41" spans="1:7" x14ac:dyDescent="0.25">
      <c r="A41" s="160" t="s">
        <v>209</v>
      </c>
      <c r="B41" s="160"/>
      <c r="C41" s="161"/>
      <c r="D41" s="4"/>
      <c r="E41" s="4"/>
      <c r="F41" s="4"/>
      <c r="G41" s="63">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42E76AFB253E46B51BD1C5056F70C3" ma:contentTypeVersion="10" ma:contentTypeDescription="Create a new document." ma:contentTypeScope="" ma:versionID="b5068b64a80b758084e1ba580498a5a9">
  <xsd:schema xmlns:xsd="http://www.w3.org/2001/XMLSchema" xmlns:xs="http://www.w3.org/2001/XMLSchema" xmlns:p="http://schemas.microsoft.com/office/2006/metadata/properties" xmlns:ns2="e1940df0-42e4-4771-ad11-61398137d57c" xmlns:ns3="839fb3f3-a60a-4748-b5df-62cd90ab6e4e" targetNamespace="http://schemas.microsoft.com/office/2006/metadata/properties" ma:root="true" ma:fieldsID="96807e3e55887e53ae62a3b2e97ad76b" ns2:_="" ns3:_="">
    <xsd:import namespace="e1940df0-42e4-4771-ad11-61398137d57c"/>
    <xsd:import namespace="839fb3f3-a60a-4748-b5df-62cd90ab6e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940df0-42e4-4771-ad11-61398137d5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39fb3f3-a60a-4748-b5df-62cd90ab6e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D2397B-E5A1-46CD-B02F-A2CCCB4EDE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940df0-42e4-4771-ad11-61398137d57c"/>
    <ds:schemaRef ds:uri="839fb3f3-a60a-4748-b5df-62cd90ab6e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340D56-60DA-4A41-923A-DDECF740E072}">
  <ds:schemaRefs>
    <ds:schemaRef ds:uri="http://schemas.microsoft.com/sharepoint/v3/contenttype/forms"/>
  </ds:schemaRefs>
</ds:datastoreItem>
</file>

<file path=customXml/itemProps3.xml><?xml version="1.0" encoding="utf-8"?>
<ds:datastoreItem xmlns:ds="http://schemas.openxmlformats.org/officeDocument/2006/customXml" ds:itemID="{C407990A-50AA-4E82-9084-A80D12433199}">
  <ds:schemaRefs>
    <ds:schemaRef ds:uri="http://schemas.microsoft.com/office/2006/documentManagement/types"/>
    <ds:schemaRef ds:uri="http://purl.org/dc/terms/"/>
    <ds:schemaRef ds:uri="http://www.w3.org/XML/1998/namespace"/>
    <ds:schemaRef ds:uri="http://schemas.openxmlformats.org/package/2006/metadata/core-properties"/>
    <ds:schemaRef ds:uri="839fb3f3-a60a-4748-b5df-62cd90ab6e4e"/>
    <ds:schemaRef ds:uri="http://purl.org/dc/dcmitype/"/>
    <ds:schemaRef ds:uri="http://purl.org/dc/elements/1.1/"/>
    <ds:schemaRef ds:uri="http://schemas.microsoft.com/office/infopath/2007/PartnerControls"/>
    <ds:schemaRef ds:uri="e1940df0-42e4-4771-ad11-61398137d57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Ühik</vt:lpstr>
      <vt:lpstr>Valdkond</vt:lpstr>
    </vt:vector>
  </TitlesOfParts>
  <Manager/>
  <Company>SMIT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Aigi Kasvand</dc:creator>
  <cp:keywords/>
  <dc:description/>
  <cp:lastModifiedBy>VARES Anneli</cp:lastModifiedBy>
  <cp:revision/>
  <dcterms:created xsi:type="dcterms:W3CDTF">2014-06-17T10:19:13Z</dcterms:created>
  <dcterms:modified xsi:type="dcterms:W3CDTF">2022-06-22T08:08:53Z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2020-12-24T11:51:55Z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fc3f872b-9dcc-48a9-888c-263b378cfd91</vt:lpwstr>
  </property>
  <property fmtid="{D5CDD505-2E9C-101B-9397-08002B2CF9AE}" pid="8" name="MSIP_Label_2059aa38-f392-4105-be92-628035578272_ContentBits">
    <vt:lpwstr>0</vt:lpwstr>
  </property>
  <property fmtid="{D5CDD505-2E9C-101B-9397-08002B2CF9AE}" pid="9" name="ContentTypeId">
    <vt:lpwstr>0x010100C442E76AFB253E46B51BD1C5056F70C3</vt:lpwstr>
  </property>
</Properties>
</file>